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4.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5.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defaultThemeVersion="166925"/>
  <mc:AlternateContent xmlns:mc="http://schemas.openxmlformats.org/markup-compatibility/2006">
    <mc:Choice Requires="x15">
      <x15ac:absPath xmlns:x15ac="http://schemas.microsoft.com/office/spreadsheetml/2010/11/ac" url="https://lgdv-my.sharepoint.com/personal/c_dossa_emova-group_com/Documents/Indicateurs e-commerce/"/>
    </mc:Choice>
  </mc:AlternateContent>
  <xr:revisionPtr revIDLastSave="119" documentId="8_{642218FE-E4A2-435F-8BDB-1952C7B0F29B}" xr6:coauthVersionLast="47" xr6:coauthVersionMax="47" xr10:uidLastSave="{7D6B5D58-335F-4943-AC7D-83E07DEBE08F}"/>
  <bookViews>
    <workbookView minimized="1" xWindow="5376" yWindow="192" windowWidth="17280" windowHeight="8880" activeTab="1" xr2:uid="{00000000-000D-0000-FFFF-FFFF00000000}"/>
  </bookViews>
  <sheets>
    <sheet name="ANR QUOTIDIEN" sheetId="1" r:id="rId1"/>
    <sheet name="Hebdo Anr" sheetId="4" r:id="rId2"/>
    <sheet name="Mensuel Anr" sheetId="7" r:id="rId3"/>
    <sheet name="MF QUOTIDIEN" sheetId="2" r:id="rId4"/>
    <sheet name="Hebdo MF" sheetId="3" r:id="rId5"/>
    <sheet name="Mensuel MF " sheetId="6" r:id="rId6"/>
    <sheet name="Global" sheetId="23" r:id="rId7"/>
    <sheet name="Deuil" sheetId="22" r:id="rId8"/>
    <sheet name="SAV MF" sheetId="19" r:id="rId9"/>
    <sheet name="SAV ANR" sheetId="20" r:id="rId10"/>
    <sheet name="Newsletter" sheetId="21" r:id="rId11"/>
    <sheet name="SEO" sheetId="5" state="hidden" r:id="rId12"/>
    <sheet name="Comparatif ALMA " sheetId="9" state="hidden" r:id="rId13"/>
    <sheet name="Suivi tx d'acceptation" sheetId="10" state="hidden" r:id="rId14"/>
    <sheet name="Taux d'acceptation magasin" sheetId="12" state="hidden" r:id="rId15"/>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8" i="2" l="1"/>
  <c r="B17" i="2"/>
  <c r="B10" i="2"/>
  <c r="B22" i="2"/>
  <c r="B9" i="2"/>
  <c r="B5" i="2"/>
  <c r="B23" i="2"/>
  <c r="ML17" i="2"/>
  <c r="NB12" i="2"/>
  <c r="GO11" i="2"/>
  <c r="B12" i="1"/>
  <c r="B9" i="1"/>
  <c r="B21" i="2"/>
  <c r="B19" i="2"/>
  <c r="C11" i="2"/>
  <c r="B11" i="2"/>
  <c r="GD22" i="2"/>
  <c r="GD23" i="2"/>
  <c r="GD17" i="2"/>
  <c r="GD13" i="2"/>
  <c r="GD10" i="2"/>
  <c r="GD9" i="2"/>
  <c r="GD5" i="2"/>
  <c r="B19" i="1"/>
  <c r="MP19" i="1"/>
  <c r="C11" i="1"/>
  <c r="D11" i="1"/>
  <c r="E11" i="1"/>
  <c r="F11" i="1"/>
  <c r="G11" i="1"/>
  <c r="H11" i="1"/>
  <c r="I11" i="1"/>
  <c r="J11" i="1"/>
  <c r="K11" i="1"/>
  <c r="L11" i="1"/>
  <c r="M11" i="1"/>
  <c r="N11" i="1"/>
  <c r="O11" i="1"/>
  <c r="P11" i="1"/>
  <c r="Q11" i="1"/>
  <c r="R11" i="1"/>
  <c r="S11" i="1"/>
  <c r="T11" i="1"/>
  <c r="U11" i="1"/>
  <c r="V11" i="1"/>
  <c r="W11" i="1"/>
  <c r="X11" i="1"/>
  <c r="Y11" i="1"/>
  <c r="Z11" i="1"/>
  <c r="AA11" i="1"/>
  <c r="AB11" i="1"/>
  <c r="AC11" i="1"/>
  <c r="AD11" i="1"/>
  <c r="AE11" i="1"/>
  <c r="AF11" i="1"/>
  <c r="AG11" i="1"/>
  <c r="AH11" i="1"/>
  <c r="AI11" i="1"/>
  <c r="AJ11" i="1"/>
  <c r="AK11" i="1"/>
  <c r="AL11" i="1"/>
  <c r="AM11" i="1"/>
  <c r="AN11" i="1"/>
  <c r="AO11" i="1"/>
  <c r="AP11" i="1"/>
  <c r="AQ11" i="1"/>
  <c r="AR11" i="1"/>
  <c r="AS11" i="1"/>
  <c r="AT11" i="1"/>
  <c r="AU11" i="1"/>
  <c r="AV11" i="1"/>
  <c r="AW11" i="1"/>
  <c r="AX11" i="1"/>
  <c r="AY11" i="1"/>
  <c r="AZ11" i="1"/>
  <c r="BA11" i="1"/>
  <c r="BB11" i="1"/>
  <c r="BC11" i="1"/>
  <c r="BD11" i="1"/>
  <c r="BE11" i="1"/>
  <c r="BF11" i="1"/>
  <c r="BG11" i="1"/>
  <c r="BH11" i="1"/>
  <c r="BI11" i="1"/>
  <c r="BJ11" i="1"/>
  <c r="BK11" i="1"/>
  <c r="BL11" i="1"/>
  <c r="BM11" i="1"/>
  <c r="BN11" i="1"/>
  <c r="BO11" i="1"/>
  <c r="BP11" i="1"/>
  <c r="BQ11" i="1"/>
  <c r="BR11" i="1"/>
  <c r="BS11" i="1"/>
  <c r="BT11" i="1"/>
  <c r="BU11" i="1"/>
  <c r="BV11" i="1"/>
  <c r="BW11" i="1"/>
  <c r="BX11" i="1"/>
  <c r="BY11" i="1"/>
  <c r="BZ11" i="1"/>
  <c r="CA11" i="1"/>
  <c r="CB11" i="1"/>
  <c r="CC11" i="1"/>
  <c r="CD11" i="1"/>
  <c r="CE11" i="1"/>
  <c r="CF11" i="1"/>
  <c r="CG11" i="1"/>
  <c r="CH11" i="1"/>
  <c r="CI11" i="1"/>
  <c r="CJ11" i="1"/>
  <c r="CK11" i="1"/>
  <c r="CL11" i="1"/>
  <c r="CM11" i="1"/>
  <c r="CN11" i="1"/>
  <c r="CO11" i="1"/>
  <c r="CP11" i="1"/>
  <c r="CQ11" i="1"/>
  <c r="CR11" i="1"/>
  <c r="CS11" i="1"/>
  <c r="CT11" i="1"/>
  <c r="CU11" i="1"/>
  <c r="CV11" i="1"/>
  <c r="CW11" i="1"/>
  <c r="CX11" i="1"/>
  <c r="CY11" i="1"/>
  <c r="CZ11" i="1"/>
  <c r="DA11" i="1"/>
  <c r="DB11" i="1"/>
  <c r="DC11" i="1"/>
  <c r="DD11" i="1"/>
  <c r="DE11" i="1"/>
  <c r="DF11" i="1"/>
  <c r="DG11" i="1"/>
  <c r="DH11" i="1"/>
  <c r="DI11" i="1"/>
  <c r="DJ11" i="1"/>
  <c r="DK11" i="1"/>
  <c r="DL11" i="1"/>
  <c r="DM11" i="1"/>
  <c r="DN11" i="1"/>
  <c r="DO11" i="1"/>
  <c r="DP11" i="1"/>
  <c r="DQ11" i="1"/>
  <c r="DR11" i="1"/>
  <c r="DS11" i="1"/>
  <c r="DT11" i="1"/>
  <c r="DU11" i="1"/>
  <c r="DV11" i="1"/>
  <c r="DW11" i="1"/>
  <c r="DX11" i="1"/>
  <c r="DY11" i="1"/>
  <c r="DZ11" i="1"/>
  <c r="EA11" i="1"/>
  <c r="EB11" i="1"/>
  <c r="EC11" i="1"/>
  <c r="ED11" i="1"/>
  <c r="EE11" i="1"/>
  <c r="EF11" i="1"/>
  <c r="EG11" i="1"/>
  <c r="EH11" i="1"/>
  <c r="EI11" i="1"/>
  <c r="EJ11" i="1"/>
  <c r="EK11" i="1"/>
  <c r="EL11" i="1"/>
  <c r="EM11" i="1"/>
  <c r="EN11" i="1"/>
  <c r="EO11" i="1"/>
  <c r="EP11" i="1"/>
  <c r="EQ11" i="1"/>
  <c r="ER11" i="1"/>
  <c r="ES11" i="1"/>
  <c r="ET11" i="1"/>
  <c r="EU11" i="1"/>
  <c r="EV11" i="1"/>
  <c r="EW11" i="1"/>
  <c r="EX11" i="1"/>
  <c r="EY11" i="1"/>
  <c r="EZ11" i="1"/>
  <c r="FA11" i="1"/>
  <c r="FB11" i="1"/>
  <c r="FC11" i="1"/>
  <c r="FD11" i="1"/>
  <c r="FE11" i="1"/>
  <c r="FF11" i="1"/>
  <c r="FG11" i="1"/>
  <c r="FH11" i="1"/>
  <c r="FI11" i="1"/>
  <c r="FJ11" i="1"/>
  <c r="FK11" i="1"/>
  <c r="FL11" i="1"/>
  <c r="FM11" i="1"/>
  <c r="FN11" i="1"/>
  <c r="FO11" i="1"/>
  <c r="FP11" i="1"/>
  <c r="FQ11" i="1"/>
  <c r="FR11" i="1"/>
  <c r="FS11" i="1"/>
  <c r="FT11" i="1"/>
  <c r="FU11" i="1"/>
  <c r="FV11" i="1"/>
  <c r="FW11" i="1"/>
  <c r="FX11" i="1"/>
  <c r="FY11" i="1"/>
  <c r="FZ11" i="1"/>
  <c r="GA11" i="1"/>
  <c r="GB11" i="1"/>
  <c r="GC11" i="1"/>
  <c r="GD11" i="1"/>
  <c r="GE11" i="1"/>
  <c r="GF11" i="1"/>
  <c r="GG11" i="1"/>
  <c r="GH11" i="1"/>
  <c r="GI11" i="1"/>
  <c r="GJ11" i="1"/>
  <c r="GK11" i="1"/>
  <c r="GL11" i="1"/>
  <c r="GM11" i="1"/>
  <c r="GN11" i="1"/>
  <c r="GO11" i="1"/>
  <c r="GP11" i="1"/>
  <c r="GQ11" i="1"/>
  <c r="GR11" i="1"/>
  <c r="GS11" i="1"/>
  <c r="GT11" i="1"/>
  <c r="GU11" i="1"/>
  <c r="GV11" i="1"/>
  <c r="GW11" i="1"/>
  <c r="GX11" i="1"/>
  <c r="GY11" i="1"/>
  <c r="GZ11" i="1"/>
  <c r="HA11" i="1"/>
  <c r="HB11" i="1"/>
  <c r="HC11" i="1"/>
  <c r="HD11" i="1"/>
  <c r="HE11" i="1"/>
  <c r="HF11" i="1"/>
  <c r="HG11" i="1"/>
  <c r="HH11" i="1"/>
  <c r="HI11" i="1"/>
  <c r="HJ11" i="1"/>
  <c r="HK11" i="1"/>
  <c r="HL11" i="1"/>
  <c r="HM11" i="1"/>
  <c r="HN11" i="1"/>
  <c r="HO11" i="1"/>
  <c r="HP11" i="1"/>
  <c r="HQ11" i="1"/>
  <c r="HR11" i="1"/>
  <c r="HS11" i="1"/>
  <c r="HT11" i="1"/>
  <c r="HU11" i="1"/>
  <c r="HV11" i="1"/>
  <c r="HW11" i="1"/>
  <c r="HX11" i="1"/>
  <c r="HY11" i="1"/>
  <c r="HZ11" i="1"/>
  <c r="IA11" i="1"/>
  <c r="IB11" i="1"/>
  <c r="IC11" i="1"/>
  <c r="ID11" i="1"/>
  <c r="IE11" i="1"/>
  <c r="IF11" i="1"/>
  <c r="IG11" i="1"/>
  <c r="IH11" i="1"/>
  <c r="II11" i="1"/>
  <c r="IJ11" i="1"/>
  <c r="IK11" i="1"/>
  <c r="IL11" i="1"/>
  <c r="IM11" i="1"/>
  <c r="IN11" i="1"/>
  <c r="IO11" i="1"/>
  <c r="IP11" i="1"/>
  <c r="IQ11" i="1"/>
  <c r="IR11" i="1"/>
  <c r="IS11" i="1"/>
  <c r="IT11" i="1"/>
  <c r="IU11" i="1"/>
  <c r="IV11" i="1"/>
  <c r="IW11" i="1"/>
  <c r="IX11" i="1"/>
  <c r="IY11" i="1"/>
  <c r="IZ11" i="1"/>
  <c r="JA11" i="1"/>
  <c r="JB11" i="1"/>
  <c r="JC11" i="1"/>
  <c r="JD11" i="1"/>
  <c r="JE11" i="1"/>
  <c r="JF11" i="1"/>
  <c r="JG11" i="1"/>
  <c r="JH11" i="1"/>
  <c r="JI11" i="1"/>
  <c r="JJ11" i="1"/>
  <c r="JK11" i="1"/>
  <c r="JL11" i="1"/>
  <c r="JM11" i="1"/>
  <c r="JN11" i="1"/>
  <c r="JO11" i="1"/>
  <c r="JP11" i="1"/>
  <c r="JQ11" i="1"/>
  <c r="JR11" i="1"/>
  <c r="JS11" i="1"/>
  <c r="JT11" i="1"/>
  <c r="JU11" i="1"/>
  <c r="JV11" i="1"/>
  <c r="JW11" i="1"/>
  <c r="JX11" i="1"/>
  <c r="JY11" i="1"/>
  <c r="JZ11" i="1"/>
  <c r="KA11" i="1"/>
  <c r="KB11" i="1"/>
  <c r="KC11" i="1"/>
  <c r="KD11" i="1"/>
  <c r="KE11" i="1"/>
  <c r="KF11" i="1"/>
  <c r="KG11" i="1"/>
  <c r="KH11" i="1"/>
  <c r="KI11" i="1"/>
  <c r="KJ11" i="1"/>
  <c r="KK11" i="1"/>
  <c r="KL11" i="1"/>
  <c r="KM11" i="1"/>
  <c r="KN11" i="1"/>
  <c r="KO11" i="1"/>
  <c r="KP11" i="1"/>
  <c r="KQ11" i="1"/>
  <c r="KR11" i="1"/>
  <c r="KS11" i="1"/>
  <c r="KT11" i="1"/>
  <c r="KU11" i="1"/>
  <c r="KV11" i="1"/>
  <c r="KW11" i="1"/>
  <c r="KX11" i="1"/>
  <c r="KY11" i="1"/>
  <c r="KZ11" i="1"/>
  <c r="LA11" i="1"/>
  <c r="LB11" i="1"/>
  <c r="LC11" i="1"/>
  <c r="LD11" i="1"/>
  <c r="LE11" i="1"/>
  <c r="LF11" i="1"/>
  <c r="LG11" i="1"/>
  <c r="LH11" i="1"/>
  <c r="LI11" i="1"/>
  <c r="LJ11" i="1"/>
  <c r="LK11" i="1"/>
  <c r="LL11" i="1"/>
  <c r="LM11" i="1"/>
  <c r="LN11" i="1"/>
  <c r="LO11" i="1"/>
  <c r="LP11" i="1"/>
  <c r="LQ11" i="1"/>
  <c r="LR11" i="1"/>
  <c r="LS11" i="1"/>
  <c r="LT11" i="1"/>
  <c r="LU11" i="1"/>
  <c r="LV11" i="1"/>
  <c r="LW11" i="1"/>
  <c r="LX11" i="1"/>
  <c r="LY11" i="1"/>
  <c r="LZ11" i="1"/>
  <c r="MA11" i="1"/>
  <c r="MB11" i="1"/>
  <c r="MC11" i="1"/>
  <c r="MD11" i="1"/>
  <c r="ME11" i="1"/>
  <c r="MF11" i="1"/>
  <c r="MG11" i="1"/>
  <c r="MH11" i="1"/>
  <c r="MI11" i="1"/>
  <c r="MJ11" i="1"/>
  <c r="MK11" i="1"/>
  <c r="ML11" i="1"/>
  <c r="MM11" i="1"/>
  <c r="MN11" i="1"/>
  <c r="MO11" i="1"/>
  <c r="MP11" i="1"/>
  <c r="MQ11" i="1"/>
  <c r="MR11" i="1"/>
  <c r="MS11" i="1"/>
  <c r="MT11" i="1"/>
  <c r="MU11" i="1"/>
  <c r="MV11" i="1"/>
  <c r="MW11" i="1"/>
  <c r="MX11" i="1"/>
  <c r="MY11" i="1"/>
  <c r="MZ11" i="1"/>
  <c r="NA11" i="1"/>
  <c r="NB11" i="1"/>
  <c r="NC11" i="1"/>
  <c r="B11" i="1"/>
  <c r="C10" i="1"/>
  <c r="D10" i="1"/>
  <c r="E10" i="1"/>
  <c r="F10" i="1"/>
  <c r="G10" i="1"/>
  <c r="H10" i="1"/>
  <c r="I10" i="1"/>
  <c r="J10" i="1"/>
  <c r="K10" i="1"/>
  <c r="L10" i="1"/>
  <c r="M10" i="1"/>
  <c r="N10" i="1"/>
  <c r="O10" i="1"/>
  <c r="P10" i="1"/>
  <c r="Q10" i="1"/>
  <c r="R10" i="1"/>
  <c r="S10" i="1"/>
  <c r="T10" i="1"/>
  <c r="U10" i="1"/>
  <c r="V10" i="1"/>
  <c r="W10" i="1"/>
  <c r="X10" i="1"/>
  <c r="Y10" i="1"/>
  <c r="Z10" i="1"/>
  <c r="AA10" i="1"/>
  <c r="AB10" i="1"/>
  <c r="AC10" i="1"/>
  <c r="AD10" i="1"/>
  <c r="AE10" i="1"/>
  <c r="AF10" i="1"/>
  <c r="AG10" i="1"/>
  <c r="AH10" i="1"/>
  <c r="AI10" i="1"/>
  <c r="AJ10" i="1"/>
  <c r="AK10" i="1"/>
  <c r="AL10" i="1"/>
  <c r="AM10" i="1"/>
  <c r="AN10" i="1"/>
  <c r="AO10" i="1"/>
  <c r="AP10" i="1"/>
  <c r="AQ10" i="1"/>
  <c r="AR10" i="1"/>
  <c r="AS10" i="1"/>
  <c r="AT10" i="1"/>
  <c r="AU10" i="1"/>
  <c r="AV10" i="1"/>
  <c r="AW10" i="1"/>
  <c r="AX10" i="1"/>
  <c r="AY10" i="1"/>
  <c r="AZ10" i="1"/>
  <c r="BA10" i="1"/>
  <c r="BB10" i="1"/>
  <c r="BC10" i="1"/>
  <c r="BD10" i="1"/>
  <c r="BE10" i="1"/>
  <c r="BF10" i="1"/>
  <c r="BG10" i="1"/>
  <c r="BH10" i="1"/>
  <c r="BI10" i="1"/>
  <c r="BJ10" i="1"/>
  <c r="BK10" i="1"/>
  <c r="BL10" i="1"/>
  <c r="BM10" i="1"/>
  <c r="BN10" i="1"/>
  <c r="BO10" i="1"/>
  <c r="BP10" i="1"/>
  <c r="BQ10" i="1"/>
  <c r="BR10" i="1"/>
  <c r="BS10" i="1"/>
  <c r="BT10" i="1"/>
  <c r="BU10" i="1"/>
  <c r="BV10" i="1"/>
  <c r="BW10" i="1"/>
  <c r="BX10" i="1"/>
  <c r="BY10" i="1"/>
  <c r="BZ10" i="1"/>
  <c r="CA10" i="1"/>
  <c r="CB10" i="1"/>
  <c r="CC10" i="1"/>
  <c r="CD10" i="1"/>
  <c r="CE10" i="1"/>
  <c r="CF10" i="1"/>
  <c r="CG10" i="1"/>
  <c r="CH10" i="1"/>
  <c r="CI10" i="1"/>
  <c r="CJ10" i="1"/>
  <c r="CK10" i="1"/>
  <c r="CL10" i="1"/>
  <c r="CM10" i="1"/>
  <c r="CN10" i="1"/>
  <c r="CO10" i="1"/>
  <c r="CP10" i="1"/>
  <c r="CQ10" i="1"/>
  <c r="CR10" i="1"/>
  <c r="CS10" i="1"/>
  <c r="CT10" i="1"/>
  <c r="CU10" i="1"/>
  <c r="CV10" i="1"/>
  <c r="CW10" i="1"/>
  <c r="CX10" i="1"/>
  <c r="CY10" i="1"/>
  <c r="CZ10" i="1"/>
  <c r="DA10" i="1"/>
  <c r="DB10" i="1"/>
  <c r="DC10" i="1"/>
  <c r="DD10" i="1"/>
  <c r="DE10" i="1"/>
  <c r="DF10" i="1"/>
  <c r="DG10" i="1"/>
  <c r="DH10" i="1"/>
  <c r="DI10" i="1"/>
  <c r="DJ10" i="1"/>
  <c r="DK10" i="1"/>
  <c r="DL10" i="1"/>
  <c r="DM10" i="1"/>
  <c r="DN10" i="1"/>
  <c r="DO10" i="1"/>
  <c r="DP10" i="1"/>
  <c r="DQ10" i="1"/>
  <c r="DR10" i="1"/>
  <c r="DS10" i="1"/>
  <c r="DT10" i="1"/>
  <c r="DU10" i="1"/>
  <c r="DV10" i="1"/>
  <c r="DW10" i="1"/>
  <c r="DX10" i="1"/>
  <c r="DY10" i="1"/>
  <c r="DZ10" i="1"/>
  <c r="EA10" i="1"/>
  <c r="EB10" i="1"/>
  <c r="EC10" i="1"/>
  <c r="ED10" i="1"/>
  <c r="EE10" i="1"/>
  <c r="EF10" i="1"/>
  <c r="EG10" i="1"/>
  <c r="EH10" i="1"/>
  <c r="EI10" i="1"/>
  <c r="EJ10" i="1"/>
  <c r="EK10" i="1"/>
  <c r="EL10" i="1"/>
  <c r="EM10" i="1"/>
  <c r="EN10" i="1"/>
  <c r="EO10" i="1"/>
  <c r="EP10" i="1"/>
  <c r="EQ10" i="1"/>
  <c r="ER10" i="1"/>
  <c r="ES10" i="1"/>
  <c r="ET10" i="1"/>
  <c r="EU10" i="1"/>
  <c r="EV10" i="1"/>
  <c r="EW10" i="1"/>
  <c r="EX10" i="1"/>
  <c r="EY10" i="1"/>
  <c r="EZ10" i="1"/>
  <c r="FA10" i="1"/>
  <c r="FB10" i="1"/>
  <c r="FC10" i="1"/>
  <c r="FD10" i="1"/>
  <c r="FE10" i="1"/>
  <c r="FF10" i="1"/>
  <c r="FG10" i="1"/>
  <c r="FH10" i="1"/>
  <c r="FI10" i="1"/>
  <c r="FJ10" i="1"/>
  <c r="FK10" i="1"/>
  <c r="FL10" i="1"/>
  <c r="FM10" i="1"/>
  <c r="FN10" i="1"/>
  <c r="FO10" i="1"/>
  <c r="FP10" i="1"/>
  <c r="FQ10" i="1"/>
  <c r="FR10" i="1"/>
  <c r="FS10" i="1"/>
  <c r="FT10" i="1"/>
  <c r="FU10" i="1"/>
  <c r="FV10" i="1"/>
  <c r="FW10" i="1"/>
  <c r="FX10" i="1"/>
  <c r="FY10" i="1"/>
  <c r="FZ10" i="1"/>
  <c r="GA10" i="1"/>
  <c r="GB10" i="1"/>
  <c r="GC10" i="1"/>
  <c r="GD10" i="1"/>
  <c r="GE10" i="1"/>
  <c r="GF10" i="1"/>
  <c r="GG10" i="1"/>
  <c r="GH10" i="1"/>
  <c r="GI10" i="1"/>
  <c r="GJ10" i="1"/>
  <c r="GK10" i="1"/>
  <c r="GL10" i="1"/>
  <c r="GM10" i="1"/>
  <c r="GN10" i="1"/>
  <c r="GO10" i="1"/>
  <c r="GP10" i="1"/>
  <c r="GQ10" i="1"/>
  <c r="GR10" i="1"/>
  <c r="GS10" i="1"/>
  <c r="GT10" i="1"/>
  <c r="GU10" i="1"/>
  <c r="GV10" i="1"/>
  <c r="GW10" i="1"/>
  <c r="GX10" i="1"/>
  <c r="GY10" i="1"/>
  <c r="GZ10" i="1"/>
  <c r="HA10" i="1"/>
  <c r="HB10" i="1"/>
  <c r="HC10" i="1"/>
  <c r="HD10" i="1"/>
  <c r="HE10" i="1"/>
  <c r="HF10" i="1"/>
  <c r="HG10" i="1"/>
  <c r="HH10" i="1"/>
  <c r="HI10" i="1"/>
  <c r="HJ10" i="1"/>
  <c r="HK10" i="1"/>
  <c r="HL10" i="1"/>
  <c r="HM10" i="1"/>
  <c r="HN10" i="1"/>
  <c r="HO10" i="1"/>
  <c r="HP10" i="1"/>
  <c r="HQ10" i="1"/>
  <c r="HR10" i="1"/>
  <c r="HS10" i="1"/>
  <c r="HT10" i="1"/>
  <c r="HU10" i="1"/>
  <c r="HV10" i="1"/>
  <c r="HW10" i="1"/>
  <c r="HX10" i="1"/>
  <c r="HY10" i="1"/>
  <c r="HZ10" i="1"/>
  <c r="IA10" i="1"/>
  <c r="IB10" i="1"/>
  <c r="IC10" i="1"/>
  <c r="ID10" i="1"/>
  <c r="IE10" i="1"/>
  <c r="IF10" i="1"/>
  <c r="IG10" i="1"/>
  <c r="IH10" i="1"/>
  <c r="II10" i="1"/>
  <c r="IJ10" i="1"/>
  <c r="IK10" i="1"/>
  <c r="IL10" i="1"/>
  <c r="IM10" i="1"/>
  <c r="IN10" i="1"/>
  <c r="IO10" i="1"/>
  <c r="IP10" i="1"/>
  <c r="IQ10" i="1"/>
  <c r="IR10" i="1"/>
  <c r="IS10" i="1"/>
  <c r="IT10" i="1"/>
  <c r="IU10" i="1"/>
  <c r="IV10" i="1"/>
  <c r="IW10" i="1"/>
  <c r="IX10" i="1"/>
  <c r="IY10" i="1"/>
  <c r="IZ10" i="1"/>
  <c r="JA10" i="1"/>
  <c r="JB10" i="1"/>
  <c r="JC10" i="1"/>
  <c r="JD10" i="1"/>
  <c r="JE10" i="1"/>
  <c r="JF10" i="1"/>
  <c r="JG10" i="1"/>
  <c r="JH10" i="1"/>
  <c r="JI10" i="1"/>
  <c r="JJ10" i="1"/>
  <c r="JK10" i="1"/>
  <c r="JL10" i="1"/>
  <c r="JM10" i="1"/>
  <c r="JN10" i="1"/>
  <c r="JO10" i="1"/>
  <c r="JP10" i="1"/>
  <c r="JQ10" i="1"/>
  <c r="JR10" i="1"/>
  <c r="JS10" i="1"/>
  <c r="JT10" i="1"/>
  <c r="JU10" i="1"/>
  <c r="JV10" i="1"/>
  <c r="JW10" i="1"/>
  <c r="JX10" i="1"/>
  <c r="JY10" i="1"/>
  <c r="JZ10" i="1"/>
  <c r="KA10" i="1"/>
  <c r="KB10" i="1"/>
  <c r="KC10" i="1"/>
  <c r="KD10" i="1"/>
  <c r="KE10" i="1"/>
  <c r="KF10" i="1"/>
  <c r="KG10" i="1"/>
  <c r="KH10" i="1"/>
  <c r="KI10" i="1"/>
  <c r="KJ10" i="1"/>
  <c r="KK10" i="1"/>
  <c r="KL10" i="1"/>
  <c r="KM10" i="1"/>
  <c r="KN10" i="1"/>
  <c r="KO10" i="1"/>
  <c r="KP10" i="1"/>
  <c r="KQ10" i="1"/>
  <c r="KR10" i="1"/>
  <c r="KS10" i="1"/>
  <c r="KT10" i="1"/>
  <c r="KU10" i="1"/>
  <c r="KV10" i="1"/>
  <c r="KW10" i="1"/>
  <c r="KX10" i="1"/>
  <c r="KY10" i="1"/>
  <c r="KZ10" i="1"/>
  <c r="LA10" i="1"/>
  <c r="LB10" i="1"/>
  <c r="LC10" i="1"/>
  <c r="LD10" i="1"/>
  <c r="LE10" i="1"/>
  <c r="LF10" i="1"/>
  <c r="LG10" i="1"/>
  <c r="LH10" i="1"/>
  <c r="LI10" i="1"/>
  <c r="LJ10" i="1"/>
  <c r="LK10" i="1"/>
  <c r="LL10" i="1"/>
  <c r="LM10" i="1"/>
  <c r="LN10" i="1"/>
  <c r="LO10" i="1"/>
  <c r="LP10" i="1"/>
  <c r="LQ10" i="1"/>
  <c r="LR10" i="1"/>
  <c r="LS10" i="1"/>
  <c r="LT10" i="1"/>
  <c r="LU10" i="1"/>
  <c r="LV10" i="1"/>
  <c r="LW10" i="1"/>
  <c r="LX10" i="1"/>
  <c r="LY10" i="1"/>
  <c r="LZ10" i="1"/>
  <c r="MA10" i="1"/>
  <c r="MB10" i="1"/>
  <c r="MC10" i="1"/>
  <c r="MD10" i="1"/>
  <c r="ME10" i="1"/>
  <c r="MF10" i="1"/>
  <c r="MG10" i="1"/>
  <c r="MH10" i="1"/>
  <c r="MI10" i="1"/>
  <c r="MJ10" i="1"/>
  <c r="MK10" i="1"/>
  <c r="ML10" i="1"/>
  <c r="MM10" i="1"/>
  <c r="MN10" i="1"/>
  <c r="MO10" i="1"/>
  <c r="MP10" i="1"/>
  <c r="MQ10" i="1"/>
  <c r="MR10" i="1"/>
  <c r="MS10" i="1"/>
  <c r="MT10" i="1"/>
  <c r="MU10" i="1"/>
  <c r="MV10" i="1"/>
  <c r="MW10" i="1"/>
  <c r="MX10" i="1"/>
  <c r="MY10" i="1"/>
  <c r="MZ10" i="1"/>
  <c r="NA10" i="1"/>
  <c r="NB10" i="1"/>
  <c r="NC10" i="1"/>
  <c r="C9" i="1"/>
  <c r="D9" i="1"/>
  <c r="E9" i="1"/>
  <c r="F9" i="1"/>
  <c r="G9" i="1"/>
  <c r="H9" i="1"/>
  <c r="I9" i="1"/>
  <c r="J9" i="1"/>
  <c r="K9" i="1"/>
  <c r="L9" i="1"/>
  <c r="M9" i="1"/>
  <c r="N9" i="1"/>
  <c r="O9" i="1"/>
  <c r="P9" i="1"/>
  <c r="Q9" i="1"/>
  <c r="R9" i="1"/>
  <c r="S9" i="1"/>
  <c r="T9" i="1"/>
  <c r="U9" i="1"/>
  <c r="V9" i="1"/>
  <c r="W9" i="1"/>
  <c r="X9" i="1"/>
  <c r="Y9" i="1"/>
  <c r="Z9" i="1"/>
  <c r="AA9" i="1"/>
  <c r="AB9" i="1"/>
  <c r="AC9" i="1"/>
  <c r="AD9" i="1"/>
  <c r="AE9" i="1"/>
  <c r="AF9" i="1"/>
  <c r="AG9" i="1"/>
  <c r="AH9" i="1"/>
  <c r="AI9" i="1"/>
  <c r="AJ9" i="1"/>
  <c r="AK9" i="1"/>
  <c r="AL9" i="1"/>
  <c r="AM9" i="1"/>
  <c r="AN9" i="1"/>
  <c r="AO9" i="1"/>
  <c r="AP9" i="1"/>
  <c r="AQ9" i="1"/>
  <c r="AR9" i="1"/>
  <c r="AS9" i="1"/>
  <c r="AT9" i="1"/>
  <c r="AU9" i="1"/>
  <c r="AV9" i="1"/>
  <c r="AW9" i="1"/>
  <c r="AX9" i="1"/>
  <c r="AY9" i="1"/>
  <c r="AZ9" i="1"/>
  <c r="BA9" i="1"/>
  <c r="BB9" i="1"/>
  <c r="BC9" i="1"/>
  <c r="BD9" i="1"/>
  <c r="BE9" i="1"/>
  <c r="BF9" i="1"/>
  <c r="BG9" i="1"/>
  <c r="BH9" i="1"/>
  <c r="BI9" i="1"/>
  <c r="BJ9" i="1"/>
  <c r="BK9" i="1"/>
  <c r="BL9" i="1"/>
  <c r="BM9" i="1"/>
  <c r="BN9" i="1"/>
  <c r="BO9" i="1"/>
  <c r="BP9" i="1"/>
  <c r="BQ9" i="1"/>
  <c r="BR9" i="1"/>
  <c r="BS9" i="1"/>
  <c r="BT9" i="1"/>
  <c r="BU9" i="1"/>
  <c r="BV9" i="1"/>
  <c r="BW9" i="1"/>
  <c r="BX9" i="1"/>
  <c r="BY9" i="1"/>
  <c r="BZ9" i="1"/>
  <c r="CA9" i="1"/>
  <c r="CB9" i="1"/>
  <c r="CC9" i="1"/>
  <c r="CD9" i="1"/>
  <c r="CE9" i="1"/>
  <c r="CF9" i="1"/>
  <c r="CG9" i="1"/>
  <c r="CH9" i="1"/>
  <c r="CI9" i="1"/>
  <c r="CJ9" i="1"/>
  <c r="CK9" i="1"/>
  <c r="CL9" i="1"/>
  <c r="CM9" i="1"/>
  <c r="CN9" i="1"/>
  <c r="CO9" i="1"/>
  <c r="CP9" i="1"/>
  <c r="CQ9" i="1"/>
  <c r="CR9" i="1"/>
  <c r="CS9" i="1"/>
  <c r="CT9" i="1"/>
  <c r="CU9" i="1"/>
  <c r="CV9" i="1"/>
  <c r="CW9" i="1"/>
  <c r="CX9" i="1"/>
  <c r="CY9" i="1"/>
  <c r="CZ9" i="1"/>
  <c r="DA9" i="1"/>
  <c r="DB9" i="1"/>
  <c r="DC9" i="1"/>
  <c r="DD9" i="1"/>
  <c r="DE9" i="1"/>
  <c r="DF9" i="1"/>
  <c r="DG9" i="1"/>
  <c r="DH9" i="1"/>
  <c r="DI9" i="1"/>
  <c r="DJ9" i="1"/>
  <c r="DK9" i="1"/>
  <c r="DL9" i="1"/>
  <c r="DM9" i="1"/>
  <c r="DN9" i="1"/>
  <c r="DO9" i="1"/>
  <c r="DP9" i="1"/>
  <c r="DQ9" i="1"/>
  <c r="DR9" i="1"/>
  <c r="DS9" i="1"/>
  <c r="DT9" i="1"/>
  <c r="DU9" i="1"/>
  <c r="DV9" i="1"/>
  <c r="DW9" i="1"/>
  <c r="DX9" i="1"/>
  <c r="DY9" i="1"/>
  <c r="DZ9" i="1"/>
  <c r="EA9" i="1"/>
  <c r="EB9" i="1"/>
  <c r="EC9" i="1"/>
  <c r="ED9" i="1"/>
  <c r="EE9" i="1"/>
  <c r="EF9" i="1"/>
  <c r="EG9" i="1"/>
  <c r="EH9" i="1"/>
  <c r="EI9" i="1"/>
  <c r="EJ9" i="1"/>
  <c r="EK9" i="1"/>
  <c r="EL9" i="1"/>
  <c r="EM9" i="1"/>
  <c r="EN9" i="1"/>
  <c r="EO9" i="1"/>
  <c r="EP9" i="1"/>
  <c r="EQ9" i="1"/>
  <c r="ER9" i="1"/>
  <c r="ES9" i="1"/>
  <c r="ET9" i="1"/>
  <c r="EU9" i="1"/>
  <c r="EV9" i="1"/>
  <c r="EW9" i="1"/>
  <c r="EX9" i="1"/>
  <c r="EY9" i="1"/>
  <c r="EZ9" i="1"/>
  <c r="FA9" i="1"/>
  <c r="FB9" i="1"/>
  <c r="FC9" i="1"/>
  <c r="FD9" i="1"/>
  <c r="FE9" i="1"/>
  <c r="FF9" i="1"/>
  <c r="FG9" i="1"/>
  <c r="FH9" i="1"/>
  <c r="FI9" i="1"/>
  <c r="FJ9" i="1"/>
  <c r="FK9" i="1"/>
  <c r="FL9" i="1"/>
  <c r="FM9" i="1"/>
  <c r="FN9" i="1"/>
  <c r="FO9" i="1"/>
  <c r="FP9" i="1"/>
  <c r="FQ9" i="1"/>
  <c r="FR9" i="1"/>
  <c r="FS9" i="1"/>
  <c r="FT9" i="1"/>
  <c r="FU9" i="1"/>
  <c r="FV9" i="1"/>
  <c r="FW9" i="1"/>
  <c r="FX9" i="1"/>
  <c r="FY9" i="1"/>
  <c r="FZ9" i="1"/>
  <c r="GA9" i="1"/>
  <c r="GB9" i="1"/>
  <c r="GC9" i="1"/>
  <c r="GD9" i="1"/>
  <c r="GE9" i="1"/>
  <c r="GF9" i="1"/>
  <c r="GG9" i="1"/>
  <c r="GH9" i="1"/>
  <c r="GI9" i="1"/>
  <c r="GJ9" i="1"/>
  <c r="GK9" i="1"/>
  <c r="GL9" i="1"/>
  <c r="GM9" i="1"/>
  <c r="GN9" i="1"/>
  <c r="GO9" i="1"/>
  <c r="GP9" i="1"/>
  <c r="GQ9" i="1"/>
  <c r="GR9" i="1"/>
  <c r="GS9" i="1"/>
  <c r="GT9" i="1"/>
  <c r="GU9" i="1"/>
  <c r="GV9" i="1"/>
  <c r="GW9" i="1"/>
  <c r="GX9" i="1"/>
  <c r="GY9" i="1"/>
  <c r="GZ9" i="1"/>
  <c r="HA9" i="1"/>
  <c r="HB9" i="1"/>
  <c r="HC9" i="1"/>
  <c r="HD9" i="1"/>
  <c r="HE9" i="1"/>
  <c r="HF9" i="1"/>
  <c r="HG9" i="1"/>
  <c r="HH9" i="1"/>
  <c r="HI9" i="1"/>
  <c r="HJ9" i="1"/>
  <c r="HK9" i="1"/>
  <c r="HL9" i="1"/>
  <c r="HM9" i="1"/>
  <c r="HN9" i="1"/>
  <c r="HO9" i="1"/>
  <c r="HP9" i="1"/>
  <c r="HQ9" i="1"/>
  <c r="HR9" i="1"/>
  <c r="HS9" i="1"/>
  <c r="HT9" i="1"/>
  <c r="HU9" i="1"/>
  <c r="HV9" i="1"/>
  <c r="HW9" i="1"/>
  <c r="HX9" i="1"/>
  <c r="HY9" i="1"/>
  <c r="HZ9" i="1"/>
  <c r="IA9" i="1"/>
  <c r="IB9" i="1"/>
  <c r="IC9" i="1"/>
  <c r="ID9" i="1"/>
  <c r="IE9" i="1"/>
  <c r="IF9" i="1"/>
  <c r="IG9" i="1"/>
  <c r="IH9" i="1"/>
  <c r="II9" i="1"/>
  <c r="IJ9" i="1"/>
  <c r="IK9" i="1"/>
  <c r="IL9" i="1"/>
  <c r="IM9" i="1"/>
  <c r="IN9" i="1"/>
  <c r="IO9" i="1"/>
  <c r="IP9" i="1"/>
  <c r="IQ9" i="1"/>
  <c r="IR9" i="1"/>
  <c r="IS9" i="1"/>
  <c r="IT9" i="1"/>
  <c r="IU9" i="1"/>
  <c r="IV9" i="1"/>
  <c r="IW9" i="1"/>
  <c r="IX9" i="1"/>
  <c r="IY9" i="1"/>
  <c r="IZ9" i="1"/>
  <c r="JA9" i="1"/>
  <c r="JB9" i="1"/>
  <c r="JC9" i="1"/>
  <c r="JD9" i="1"/>
  <c r="JE9" i="1"/>
  <c r="JF9" i="1"/>
  <c r="JG9" i="1"/>
  <c r="JH9" i="1"/>
  <c r="JI9" i="1"/>
  <c r="JJ9" i="1"/>
  <c r="JK9" i="1"/>
  <c r="JL9" i="1"/>
  <c r="JM9" i="1"/>
  <c r="JN9" i="1"/>
  <c r="JO9" i="1"/>
  <c r="JP9" i="1"/>
  <c r="JQ9" i="1"/>
  <c r="JR9" i="1"/>
  <c r="JS9" i="1"/>
  <c r="JT9" i="1"/>
  <c r="JU9" i="1"/>
  <c r="JV9" i="1"/>
  <c r="JW9" i="1"/>
  <c r="JX9" i="1"/>
  <c r="JY9" i="1"/>
  <c r="JZ9" i="1"/>
  <c r="KA9" i="1"/>
  <c r="KB9" i="1"/>
  <c r="KC9" i="1"/>
  <c r="KD9" i="1"/>
  <c r="KE9" i="1"/>
  <c r="KF9" i="1"/>
  <c r="KG9" i="1"/>
  <c r="KH9" i="1"/>
  <c r="KI9" i="1"/>
  <c r="KJ9" i="1"/>
  <c r="KK9" i="1"/>
  <c r="KL9" i="1"/>
  <c r="KM9" i="1"/>
  <c r="KN9" i="1"/>
  <c r="KO9" i="1"/>
  <c r="KP9" i="1"/>
  <c r="KQ9" i="1"/>
  <c r="KR9" i="1"/>
  <c r="KS9" i="1"/>
  <c r="KT9" i="1"/>
  <c r="KU9" i="1"/>
  <c r="KV9" i="1"/>
  <c r="KW9" i="1"/>
  <c r="KX9" i="1"/>
  <c r="KY9" i="1"/>
  <c r="KZ9" i="1"/>
  <c r="LA9" i="1"/>
  <c r="LB9" i="1"/>
  <c r="LC9" i="1"/>
  <c r="LD9" i="1"/>
  <c r="LE9" i="1"/>
  <c r="LF9" i="1"/>
  <c r="LG9" i="1"/>
  <c r="LH9" i="1"/>
  <c r="LI9" i="1"/>
  <c r="LJ9" i="1"/>
  <c r="LK9" i="1"/>
  <c r="LL9" i="1"/>
  <c r="LM9" i="1"/>
  <c r="LN9" i="1"/>
  <c r="LO9" i="1"/>
  <c r="LP9" i="1"/>
  <c r="LQ9" i="1"/>
  <c r="LR9" i="1"/>
  <c r="LS9" i="1"/>
  <c r="LT9" i="1"/>
  <c r="LU9" i="1"/>
  <c r="LV9" i="1"/>
  <c r="LW9" i="1"/>
  <c r="LX9" i="1"/>
  <c r="LY9" i="1"/>
  <c r="LZ9" i="1"/>
  <c r="MA9" i="1"/>
  <c r="MB9" i="1"/>
  <c r="MC9" i="1"/>
  <c r="MD9" i="1"/>
  <c r="ME9" i="1"/>
  <c r="MF9" i="1"/>
  <c r="MG9" i="1"/>
  <c r="MH9" i="1"/>
  <c r="MI9" i="1"/>
  <c r="MJ9" i="1"/>
  <c r="MK9" i="1"/>
  <c r="ML9" i="1"/>
  <c r="MM9" i="1"/>
  <c r="MN9" i="1"/>
  <c r="MO9" i="1"/>
  <c r="MP9" i="1"/>
  <c r="MQ9" i="1"/>
  <c r="MR9" i="1"/>
  <c r="MS9" i="1"/>
  <c r="MT9" i="1"/>
  <c r="MU9" i="1"/>
  <c r="MV9" i="1"/>
  <c r="MW9" i="1"/>
  <c r="MX9" i="1"/>
  <c r="MY9" i="1"/>
  <c r="MZ9" i="1"/>
  <c r="NA9" i="1"/>
  <c r="NB9" i="1"/>
  <c r="NC9" i="1"/>
  <c r="E5" i="1"/>
  <c r="D5" i="1"/>
  <c r="C5" i="1"/>
  <c r="F5" i="1"/>
  <c r="G5" i="1"/>
  <c r="H5" i="1"/>
  <c r="I5" i="1"/>
  <c r="J5" i="1"/>
  <c r="K5" i="1"/>
  <c r="L5" i="1"/>
  <c r="M5" i="1"/>
  <c r="N5" i="1"/>
  <c r="O5" i="1"/>
  <c r="P5" i="1"/>
  <c r="Q5" i="1"/>
  <c r="R5" i="1"/>
  <c r="S5" i="1"/>
  <c r="T5" i="1"/>
  <c r="U5" i="1"/>
  <c r="V5" i="1"/>
  <c r="W5" i="1"/>
  <c r="X5" i="1"/>
  <c r="Y5" i="1"/>
  <c r="Z5" i="1"/>
  <c r="AA5" i="1"/>
  <c r="AB5" i="1"/>
  <c r="AC5" i="1"/>
  <c r="AD5" i="1"/>
  <c r="AE5" i="1"/>
  <c r="AF5" i="1"/>
  <c r="AG5" i="1"/>
  <c r="AH5" i="1"/>
  <c r="AI5" i="1"/>
  <c r="AJ5" i="1"/>
  <c r="AK5" i="1"/>
  <c r="AL5" i="1"/>
  <c r="AM5" i="1"/>
  <c r="AN5" i="1"/>
  <c r="AO5" i="1"/>
  <c r="AP5" i="1"/>
  <c r="AQ5" i="1"/>
  <c r="AR5" i="1"/>
  <c r="AS5" i="1"/>
  <c r="AT5" i="1"/>
  <c r="AU5" i="1"/>
  <c r="AV5" i="1"/>
  <c r="AW5" i="1"/>
  <c r="AX5" i="1"/>
  <c r="AY5" i="1"/>
  <c r="AZ5" i="1"/>
  <c r="BA5" i="1"/>
  <c r="BB5" i="1"/>
  <c r="BC5" i="1"/>
  <c r="BD5" i="1"/>
  <c r="BE5" i="1"/>
  <c r="BF5" i="1"/>
  <c r="BG5" i="1"/>
  <c r="BH5" i="1"/>
  <c r="BI5" i="1"/>
  <c r="BJ5" i="1"/>
  <c r="BK5" i="1"/>
  <c r="BL5" i="1"/>
  <c r="BM5" i="1"/>
  <c r="BN5" i="1"/>
  <c r="BO5" i="1"/>
  <c r="BP5" i="1"/>
  <c r="BQ5" i="1"/>
  <c r="BR5" i="1"/>
  <c r="BS5" i="1"/>
  <c r="BT5" i="1"/>
  <c r="BU5" i="1"/>
  <c r="BV5" i="1"/>
  <c r="BW5" i="1"/>
  <c r="BX5" i="1"/>
  <c r="BY5" i="1"/>
  <c r="BZ5" i="1"/>
  <c r="CA5" i="1"/>
  <c r="CB5" i="1"/>
  <c r="CC5" i="1"/>
  <c r="CD5" i="1"/>
  <c r="CE5" i="1"/>
  <c r="CF5" i="1"/>
  <c r="CG5" i="1"/>
  <c r="CH5" i="1"/>
  <c r="CI5" i="1"/>
  <c r="CJ5" i="1"/>
  <c r="CK5" i="1"/>
  <c r="CL5" i="1"/>
  <c r="CM5" i="1"/>
  <c r="CN5" i="1"/>
  <c r="CO5" i="1"/>
  <c r="CP5" i="1"/>
  <c r="CQ5" i="1"/>
  <c r="CR5" i="1"/>
  <c r="CS5" i="1"/>
  <c r="CT5" i="1"/>
  <c r="CU5" i="1"/>
  <c r="CV5" i="1"/>
  <c r="CW5" i="1"/>
  <c r="CX5" i="1"/>
  <c r="CY5" i="1"/>
  <c r="CZ5" i="1"/>
  <c r="DA5" i="1"/>
  <c r="DB5" i="1"/>
  <c r="DC5" i="1"/>
  <c r="DD5" i="1"/>
  <c r="DE5" i="1"/>
  <c r="DF5" i="1"/>
  <c r="DG5" i="1"/>
  <c r="DH5" i="1"/>
  <c r="DI5" i="1"/>
  <c r="DJ5" i="1"/>
  <c r="DK5" i="1"/>
  <c r="DL5" i="1"/>
  <c r="DM5" i="1"/>
  <c r="DN5" i="1"/>
  <c r="DO5" i="1"/>
  <c r="DP5" i="1"/>
  <c r="DQ5" i="1"/>
  <c r="DR5" i="1"/>
  <c r="DS5" i="1"/>
  <c r="DT5" i="1"/>
  <c r="DU5" i="1"/>
  <c r="DV5" i="1"/>
  <c r="DW5" i="1"/>
  <c r="DX5" i="1"/>
  <c r="DY5" i="1"/>
  <c r="DZ5" i="1"/>
  <c r="EA5" i="1"/>
  <c r="EB5" i="1"/>
  <c r="EC5" i="1"/>
  <c r="ED5" i="1"/>
  <c r="EE5" i="1"/>
  <c r="EF5" i="1"/>
  <c r="EG5" i="1"/>
  <c r="EH5" i="1"/>
  <c r="EI5" i="1"/>
  <c r="EJ5" i="1"/>
  <c r="EK5" i="1"/>
  <c r="EL5" i="1"/>
  <c r="EM5" i="1"/>
  <c r="EN5" i="1"/>
  <c r="EO5" i="1"/>
  <c r="EP5" i="1"/>
  <c r="EQ5" i="1"/>
  <c r="ER5" i="1"/>
  <c r="ES5" i="1"/>
  <c r="ET5" i="1"/>
  <c r="EU5" i="1"/>
  <c r="EV5" i="1"/>
  <c r="EW5" i="1"/>
  <c r="EX5" i="1"/>
  <c r="EY5" i="1"/>
  <c r="EZ5" i="1"/>
  <c r="FA5" i="1"/>
  <c r="FB5" i="1"/>
  <c r="FC5" i="1"/>
  <c r="FD5" i="1"/>
  <c r="FE5" i="1"/>
  <c r="FF5" i="1"/>
  <c r="FG5" i="1"/>
  <c r="FH5" i="1"/>
  <c r="FI5" i="1"/>
  <c r="FJ5" i="1"/>
  <c r="FK5" i="1"/>
  <c r="FL5" i="1"/>
  <c r="FM5" i="1"/>
  <c r="FN5" i="1"/>
  <c r="FO5" i="1"/>
  <c r="FP5" i="1"/>
  <c r="FQ5" i="1"/>
  <c r="FR5" i="1"/>
  <c r="FS5" i="1"/>
  <c r="FT5" i="1"/>
  <c r="FU5" i="1"/>
  <c r="FV5" i="1"/>
  <c r="FW5" i="1"/>
  <c r="FX5" i="1"/>
  <c r="FY5" i="1"/>
  <c r="FZ5" i="1"/>
  <c r="GA5" i="1"/>
  <c r="GB5" i="1"/>
  <c r="GC5" i="1"/>
  <c r="GD5" i="1"/>
  <c r="GE5" i="1"/>
  <c r="GF5" i="1"/>
  <c r="GG5" i="1"/>
  <c r="GH5" i="1"/>
  <c r="GI5" i="1"/>
  <c r="GJ5" i="1"/>
  <c r="GK5" i="1"/>
  <c r="GL5" i="1"/>
  <c r="GM5" i="1"/>
  <c r="GN5" i="1"/>
  <c r="GO5" i="1"/>
  <c r="GP5" i="1"/>
  <c r="GQ5" i="1"/>
  <c r="GR5" i="1"/>
  <c r="GS5" i="1"/>
  <c r="GT5" i="1"/>
  <c r="GU5" i="1"/>
  <c r="GV5" i="1"/>
  <c r="GW5" i="1"/>
  <c r="GX5" i="1"/>
  <c r="GY5" i="1"/>
  <c r="GZ5" i="1"/>
  <c r="HA5" i="1"/>
  <c r="HB5" i="1"/>
  <c r="HC5" i="1"/>
  <c r="HD5" i="1"/>
  <c r="HE5" i="1"/>
  <c r="HF5" i="1"/>
  <c r="HG5" i="1"/>
  <c r="HH5" i="1"/>
  <c r="HI5" i="1"/>
  <c r="HJ5" i="1"/>
  <c r="HK5" i="1"/>
  <c r="HL5" i="1"/>
  <c r="HM5" i="1"/>
  <c r="HN5" i="1"/>
  <c r="HO5" i="1"/>
  <c r="HP5" i="1"/>
  <c r="HQ5" i="1"/>
  <c r="HR5" i="1"/>
  <c r="HS5" i="1"/>
  <c r="HT5" i="1"/>
  <c r="HU5" i="1"/>
  <c r="HV5" i="1"/>
  <c r="HW5" i="1"/>
  <c r="HX5" i="1"/>
  <c r="HY5" i="1"/>
  <c r="HZ5" i="1"/>
  <c r="IA5" i="1"/>
  <c r="IB5" i="1"/>
  <c r="IC5" i="1"/>
  <c r="ID5" i="1"/>
  <c r="IE5" i="1"/>
  <c r="IF5" i="1"/>
  <c r="IG5" i="1"/>
  <c r="IH5" i="1"/>
  <c r="II5" i="1"/>
  <c r="IJ5" i="1"/>
  <c r="IK5" i="1"/>
  <c r="IL5" i="1"/>
  <c r="IM5" i="1"/>
  <c r="IN5" i="1"/>
  <c r="IO5" i="1"/>
  <c r="IP5" i="1"/>
  <c r="IQ5" i="1"/>
  <c r="IR5" i="1"/>
  <c r="IS5" i="1"/>
  <c r="IT5" i="1"/>
  <c r="IU5" i="1"/>
  <c r="IV5" i="1"/>
  <c r="IW5" i="1"/>
  <c r="IX5" i="1"/>
  <c r="IY5" i="1"/>
  <c r="IZ5" i="1"/>
  <c r="JA5" i="1"/>
  <c r="JB5" i="1"/>
  <c r="JC5" i="1"/>
  <c r="JD5" i="1"/>
  <c r="JE5" i="1"/>
  <c r="JF5" i="1"/>
  <c r="JG5" i="1"/>
  <c r="JH5" i="1"/>
  <c r="JI5" i="1"/>
  <c r="JJ5" i="1"/>
  <c r="JK5" i="1"/>
  <c r="JL5" i="1"/>
  <c r="JM5" i="1"/>
  <c r="JN5" i="1"/>
  <c r="JO5" i="1"/>
  <c r="JP5" i="1"/>
  <c r="JQ5" i="1"/>
  <c r="JR5" i="1"/>
  <c r="JS5" i="1"/>
  <c r="JT5" i="1"/>
  <c r="JU5" i="1"/>
  <c r="JV5" i="1"/>
  <c r="JW5" i="1"/>
  <c r="JX5" i="1"/>
  <c r="JY5" i="1"/>
  <c r="JZ5" i="1"/>
  <c r="KA5" i="1"/>
  <c r="KB5" i="1"/>
  <c r="KC5" i="1"/>
  <c r="KD5" i="1"/>
  <c r="KE5" i="1"/>
  <c r="KF5" i="1"/>
  <c r="KG5" i="1"/>
  <c r="KH5" i="1"/>
  <c r="KI5" i="1"/>
  <c r="KJ5" i="1"/>
  <c r="KK5" i="1"/>
  <c r="KL5" i="1"/>
  <c r="KM5" i="1"/>
  <c r="KN5" i="1"/>
  <c r="KO5" i="1"/>
  <c r="KP5" i="1"/>
  <c r="KQ5" i="1"/>
  <c r="KR5" i="1"/>
  <c r="KS5" i="1"/>
  <c r="KT5" i="1"/>
  <c r="KU5" i="1"/>
  <c r="KV5" i="1"/>
  <c r="KW5" i="1"/>
  <c r="KX5" i="1"/>
  <c r="KY5" i="1"/>
  <c r="KZ5" i="1"/>
  <c r="LA5" i="1"/>
  <c r="LB5" i="1"/>
  <c r="LC5" i="1"/>
  <c r="LD5" i="1"/>
  <c r="LE5" i="1"/>
  <c r="LF5" i="1"/>
  <c r="LG5" i="1"/>
  <c r="LH5" i="1"/>
  <c r="LI5" i="1"/>
  <c r="LJ5" i="1"/>
  <c r="LK5" i="1"/>
  <c r="LL5" i="1"/>
  <c r="LM5" i="1"/>
  <c r="LN5" i="1"/>
  <c r="LO5" i="1"/>
  <c r="LP5" i="1"/>
  <c r="LQ5" i="1"/>
  <c r="LR5" i="1"/>
  <c r="LS5" i="1"/>
  <c r="LT5" i="1"/>
  <c r="LU5" i="1"/>
  <c r="LV5" i="1"/>
  <c r="LW5" i="1"/>
  <c r="LX5" i="1"/>
  <c r="LY5" i="1"/>
  <c r="LZ5" i="1"/>
  <c r="MA5" i="1"/>
  <c r="MB5" i="1"/>
  <c r="MC5" i="1"/>
  <c r="MD5" i="1"/>
  <c r="ME5" i="1"/>
  <c r="MF5" i="1"/>
  <c r="MG5" i="1"/>
  <c r="MH5" i="1"/>
  <c r="MI5" i="1"/>
  <c r="MJ5" i="1"/>
  <c r="MK5" i="1"/>
  <c r="ML5" i="1"/>
  <c r="MM5" i="1"/>
  <c r="MN5" i="1"/>
  <c r="MO5" i="1"/>
  <c r="MP5" i="1"/>
  <c r="MQ5" i="1"/>
  <c r="MR5" i="1"/>
  <c r="MS5" i="1"/>
  <c r="MT5" i="1"/>
  <c r="MU5" i="1"/>
  <c r="MV5" i="1"/>
  <c r="MW5" i="1"/>
  <c r="MX5" i="1"/>
  <c r="MY5" i="1"/>
  <c r="MZ5" i="1"/>
  <c r="NA5" i="1"/>
  <c r="NB5" i="1"/>
  <c r="NC5" i="1"/>
  <c r="GJ17" i="1"/>
  <c r="GK17" i="1"/>
  <c r="GK13" i="1"/>
  <c r="AC14" i="4"/>
  <c r="AC6" i="4"/>
  <c r="AC3" i="4"/>
  <c r="AC14" i="3"/>
  <c r="AC6" i="3"/>
  <c r="AB3" i="3"/>
  <c r="AC3" i="3"/>
  <c r="AC8" i="3"/>
  <c r="AB3" i="4"/>
  <c r="AA3" i="4"/>
  <c r="Z3" i="4"/>
  <c r="Y3" i="4"/>
  <c r="AB14" i="3"/>
  <c r="AA14" i="3"/>
  <c r="Z14" i="3"/>
  <c r="Q14" i="3"/>
  <c r="P14" i="3"/>
  <c r="FQ19" i="2"/>
  <c r="FS19" i="2"/>
  <c r="Z8" i="3"/>
  <c r="AA8" i="3"/>
  <c r="AB8" i="3"/>
  <c r="AA10" i="3"/>
  <c r="Z16" i="3"/>
  <c r="AA16" i="3"/>
  <c r="AB16" i="3"/>
  <c r="AC16" i="3"/>
  <c r="Z3" i="3"/>
  <c r="AA3" i="3"/>
  <c r="AA11" i="3"/>
  <c r="IT5" i="22"/>
  <c r="IU5" i="22"/>
  <c r="IV5" i="22"/>
  <c r="IW5" i="22"/>
  <c r="IX5" i="22"/>
  <c r="IY5" i="22"/>
  <c r="IZ5" i="22"/>
  <c r="JA5" i="22"/>
  <c r="JB5" i="22"/>
  <c r="JC5" i="22"/>
  <c r="IT7" i="22"/>
  <c r="IU7" i="22"/>
  <c r="IV7" i="22"/>
  <c r="IW7" i="22"/>
  <c r="IX7" i="22"/>
  <c r="IY7" i="22"/>
  <c r="IZ7" i="22"/>
  <c r="JA7" i="22"/>
  <c r="JB7" i="22"/>
  <c r="JC7" i="22"/>
  <c r="II5" i="22"/>
  <c r="IJ5" i="22"/>
  <c r="IK5" i="22"/>
  <c r="IL5" i="22"/>
  <c r="IM5" i="22"/>
  <c r="IN5" i="22"/>
  <c r="IO5" i="22"/>
  <c r="IP5" i="22"/>
  <c r="IQ5" i="22"/>
  <c r="IR5" i="22"/>
  <c r="IS5" i="22"/>
  <c r="II7" i="22"/>
  <c r="IJ7" i="22"/>
  <c r="IK7" i="22"/>
  <c r="IL7" i="22"/>
  <c r="IM7" i="22"/>
  <c r="IN7" i="22"/>
  <c r="IO7" i="22"/>
  <c r="IP7" i="22"/>
  <c r="IQ7" i="22"/>
  <c r="IR7" i="22"/>
  <c r="IS7" i="22"/>
  <c r="FQ18" i="2"/>
  <c r="HR7" i="22"/>
  <c r="HS7" i="22"/>
  <c r="X2" i="20"/>
  <c r="X4" i="20" s="1"/>
  <c r="X6" i="20"/>
  <c r="X7" i="20"/>
  <c r="X9" i="20"/>
  <c r="X11" i="20"/>
  <c r="X13" i="20"/>
  <c r="X15" i="20"/>
  <c r="M17" i="7"/>
  <c r="M18" i="7"/>
  <c r="M19" i="7"/>
  <c r="M20" i="7"/>
  <c r="M21" i="7"/>
  <c r="M22" i="7"/>
  <c r="M23" i="7"/>
  <c r="M9" i="7"/>
  <c r="M10" i="7"/>
  <c r="M11" i="7"/>
  <c r="M12" i="7"/>
  <c r="M13" i="7"/>
  <c r="M5" i="7"/>
  <c r="M17" i="6"/>
  <c r="M20" i="6"/>
  <c r="M21" i="6"/>
  <c r="M24" i="6"/>
  <c r="M9" i="6"/>
  <c r="M10" i="6"/>
  <c r="M11" i="6"/>
  <c r="M12" i="6"/>
  <c r="M14" i="6"/>
  <c r="M18" i="6" s="1"/>
  <c r="M5" i="6"/>
  <c r="M6" i="6"/>
  <c r="M19" i="6" s="1"/>
  <c r="X2" i="19"/>
  <c r="X4" i="19" s="1"/>
  <c r="X7" i="19"/>
  <c r="X15" i="19" s="1"/>
  <c r="X9" i="19"/>
  <c r="M13" i="6" l="1"/>
  <c r="M23" i="6"/>
  <c r="M22" i="6"/>
  <c r="X13" i="19"/>
  <c r="X11" i="19"/>
  <c r="X6" i="19"/>
  <c r="N2" i="23"/>
  <c r="N3" i="23"/>
  <c r="N4" i="23"/>
  <c r="N5" i="23"/>
  <c r="N6" i="23"/>
  <c r="Y16" i="4"/>
  <c r="Y14" i="4"/>
  <c r="Y8" i="4"/>
  <c r="Y6" i="4"/>
  <c r="Y16" i="3"/>
  <c r="Y14" i="3"/>
  <c r="Y8" i="3"/>
  <c r="Y6" i="3"/>
  <c r="Y3" i="3"/>
  <c r="V2" i="20"/>
  <c r="V13" i="20" s="1"/>
  <c r="W2" i="20"/>
  <c r="W13" i="20" s="1"/>
  <c r="V4" i="20"/>
  <c r="W4" i="20"/>
  <c r="V6" i="20"/>
  <c r="W6" i="20"/>
  <c r="V7" i="20"/>
  <c r="V15" i="20" s="1"/>
  <c r="W7" i="20"/>
  <c r="W15" i="20" s="1"/>
  <c r="M2" i="23"/>
  <c r="M3" i="23"/>
  <c r="M4" i="23"/>
  <c r="M5" i="23"/>
  <c r="M6" i="23"/>
  <c r="L2" i="23"/>
  <c r="L3" i="23"/>
  <c r="L6" i="23" s="1"/>
  <c r="L5" i="23"/>
  <c r="W7" i="19"/>
  <c r="W15" i="19" s="1"/>
  <c r="W2" i="19"/>
  <c r="W13" i="19" s="1"/>
  <c r="V7" i="19"/>
  <c r="V15" i="19" s="1"/>
  <c r="V2" i="19"/>
  <c r="V6" i="19" s="1"/>
  <c r="W11" i="20" l="1"/>
  <c r="V11" i="20"/>
  <c r="W9" i="20"/>
  <c r="V9" i="20"/>
  <c r="L4" i="23"/>
  <c r="W4" i="19"/>
  <c r="W6" i="19"/>
  <c r="W9" i="19"/>
  <c r="W11" i="19"/>
  <c r="V11" i="19"/>
  <c r="V13" i="19"/>
  <c r="V4" i="19"/>
  <c r="V9" i="19"/>
  <c r="HK16" i="22" l="1"/>
  <c r="HK17" i="22" s="1"/>
  <c r="HK14" i="22"/>
  <c r="HK13" i="22"/>
  <c r="HK15" i="22" s="1"/>
  <c r="HE5" i="22"/>
  <c r="HF5" i="22"/>
  <c r="HG5" i="22"/>
  <c r="HH5" i="22"/>
  <c r="HI5" i="22"/>
  <c r="HJ5" i="22"/>
  <c r="HK5" i="22"/>
  <c r="HL5" i="22"/>
  <c r="HM5" i="22"/>
  <c r="HN5" i="22"/>
  <c r="HO5" i="22"/>
  <c r="HP5" i="22"/>
  <c r="HQ5" i="22"/>
  <c r="HR5" i="22"/>
  <c r="HS5" i="22"/>
  <c r="HT5" i="22"/>
  <c r="HU5" i="22"/>
  <c r="HV5" i="22"/>
  <c r="HW5" i="22"/>
  <c r="HX5" i="22"/>
  <c r="HY5" i="22"/>
  <c r="HZ5" i="22"/>
  <c r="IA5" i="22"/>
  <c r="IB5" i="22"/>
  <c r="IC5" i="22"/>
  <c r="ID5" i="22"/>
  <c r="IE5" i="22"/>
  <c r="IF5" i="22"/>
  <c r="IG5" i="22"/>
  <c r="IH5" i="22"/>
  <c r="HE7" i="22"/>
  <c r="HF7" i="22"/>
  <c r="HG7" i="22"/>
  <c r="HH7" i="22"/>
  <c r="HI7" i="22"/>
  <c r="HJ7" i="22"/>
  <c r="HK7" i="22"/>
  <c r="HL7" i="22"/>
  <c r="HM7" i="22"/>
  <c r="HN7" i="22"/>
  <c r="HO7" i="22"/>
  <c r="HP7" i="22"/>
  <c r="HQ7" i="22"/>
  <c r="HT7" i="22"/>
  <c r="HU7" i="22"/>
  <c r="HV7" i="22"/>
  <c r="HW7" i="22"/>
  <c r="HX7" i="22"/>
  <c r="HY7" i="22"/>
  <c r="HZ7" i="22"/>
  <c r="IA7" i="22"/>
  <c r="IB7" i="22"/>
  <c r="IC7" i="22"/>
  <c r="ID7" i="22"/>
  <c r="IE7" i="22"/>
  <c r="IF7" i="22"/>
  <c r="IG7" i="22"/>
  <c r="IH7" i="22"/>
  <c r="X16" i="4"/>
  <c r="X8" i="4"/>
  <c r="X14" i="4"/>
  <c r="X6" i="4"/>
  <c r="X3" i="4"/>
  <c r="X16" i="3"/>
  <c r="X8" i="3"/>
  <c r="X14" i="3"/>
  <c r="X6" i="3"/>
  <c r="X3" i="3"/>
  <c r="HD7" i="22" l="1"/>
  <c r="HC7" i="22"/>
  <c r="HB7" i="22"/>
  <c r="HA7" i="22"/>
  <c r="GZ7" i="22"/>
  <c r="GY7" i="22"/>
  <c r="GX7" i="22"/>
  <c r="HD5" i="22"/>
  <c r="HC5" i="22"/>
  <c r="HB5" i="22"/>
  <c r="HA5" i="22"/>
  <c r="GZ5" i="22"/>
  <c r="GY5" i="22"/>
  <c r="GX5" i="22"/>
  <c r="W16" i="4"/>
  <c r="W14" i="4"/>
  <c r="W8" i="4"/>
  <c r="W6" i="4"/>
  <c r="W3" i="4"/>
  <c r="W16" i="3"/>
  <c r="W14" i="3"/>
  <c r="W8" i="3"/>
  <c r="W6" i="3"/>
  <c r="W3" i="3"/>
  <c r="G16" i="7"/>
  <c r="G14" i="7"/>
  <c r="G8" i="7"/>
  <c r="G6" i="7"/>
  <c r="G3" i="7"/>
  <c r="G16" i="6"/>
  <c r="G14" i="6"/>
  <c r="G8" i="6"/>
  <c r="G6" i="6"/>
  <c r="G3" i="6"/>
  <c r="E17" i="7"/>
  <c r="V16" i="4"/>
  <c r="V14" i="4"/>
  <c r="V8" i="4"/>
  <c r="V6" i="4"/>
  <c r="V3" i="4"/>
  <c r="V16" i="3"/>
  <c r="V8" i="3"/>
  <c r="V14" i="3"/>
  <c r="V6" i="3"/>
  <c r="V3" i="3"/>
  <c r="EK11" i="2"/>
  <c r="GQ7" i="22"/>
  <c r="GR7" i="22"/>
  <c r="GS7" i="22"/>
  <c r="GT7" i="22"/>
  <c r="GU7" i="22"/>
  <c r="GV7" i="22"/>
  <c r="GW7" i="22"/>
  <c r="GJ5" i="22"/>
  <c r="GK5" i="22"/>
  <c r="GL5" i="22"/>
  <c r="GM5" i="22"/>
  <c r="GN5" i="22"/>
  <c r="GO5" i="22"/>
  <c r="GP5" i="22"/>
  <c r="GQ5" i="22"/>
  <c r="GR5" i="22"/>
  <c r="GS5" i="22"/>
  <c r="GT5" i="22"/>
  <c r="GU5" i="22"/>
  <c r="GV5" i="22"/>
  <c r="GW5" i="22"/>
  <c r="K2" i="23"/>
  <c r="K3" i="23"/>
  <c r="K4" i="23"/>
  <c r="K5" i="23"/>
  <c r="K6" i="23"/>
  <c r="U2" i="20"/>
  <c r="U4" i="20"/>
  <c r="U6" i="20"/>
  <c r="U7" i="20"/>
  <c r="U9" i="20"/>
  <c r="U11" i="20"/>
  <c r="U13" i="20"/>
  <c r="U15" i="20"/>
  <c r="U2" i="19"/>
  <c r="U4" i="19" s="1"/>
  <c r="U7" i="19"/>
  <c r="U9" i="19"/>
  <c r="U15" i="19"/>
  <c r="J5" i="23"/>
  <c r="GJ7" i="22"/>
  <c r="GK7" i="22"/>
  <c r="GL7" i="22"/>
  <c r="GM7" i="22"/>
  <c r="GN7" i="22"/>
  <c r="GO7" i="22"/>
  <c r="GP7" i="22"/>
  <c r="T2" i="19"/>
  <c r="T4" i="19" s="1"/>
  <c r="T7" i="19"/>
  <c r="T9" i="19"/>
  <c r="T15" i="19"/>
  <c r="U16" i="4"/>
  <c r="U8" i="4"/>
  <c r="U14" i="4"/>
  <c r="U6" i="4"/>
  <c r="U3" i="4"/>
  <c r="U16" i="3"/>
  <c r="U8" i="3"/>
  <c r="U14" i="3"/>
  <c r="U6" i="3"/>
  <c r="U3" i="3"/>
  <c r="F16" i="7"/>
  <c r="F8" i="7"/>
  <c r="F14" i="7"/>
  <c r="F6" i="7"/>
  <c r="F3" i="7"/>
  <c r="F16" i="6"/>
  <c r="F8" i="6"/>
  <c r="F14" i="6"/>
  <c r="F6" i="6"/>
  <c r="F3" i="6"/>
  <c r="T16" i="4"/>
  <c r="J2" i="23" s="1"/>
  <c r="T8" i="4"/>
  <c r="T14" i="4"/>
  <c r="T6" i="4"/>
  <c r="T2" i="20" s="1"/>
  <c r="T3" i="4"/>
  <c r="T5" i="4" s="1"/>
  <c r="T16" i="3"/>
  <c r="T8" i="3"/>
  <c r="T14" i="3"/>
  <c r="T6" i="3"/>
  <c r="T3" i="3"/>
  <c r="I5" i="23"/>
  <c r="S2" i="19"/>
  <c r="S4" i="19"/>
  <c r="S6" i="19"/>
  <c r="S7" i="19"/>
  <c r="S9" i="19"/>
  <c r="S11" i="19"/>
  <c r="S13" i="19"/>
  <c r="S15" i="19"/>
  <c r="GH7" i="22"/>
  <c r="GI7" i="22"/>
  <c r="GH5" i="22"/>
  <c r="GI5" i="22"/>
  <c r="GB7" i="22"/>
  <c r="GC7" i="22"/>
  <c r="GD7" i="22"/>
  <c r="GE7" i="22"/>
  <c r="GF7" i="22"/>
  <c r="GG7" i="22"/>
  <c r="GB5" i="22"/>
  <c r="GC5" i="22"/>
  <c r="GD5" i="22"/>
  <c r="GE5" i="22"/>
  <c r="GF5" i="22"/>
  <c r="GG5" i="22"/>
  <c r="S16" i="4"/>
  <c r="I2" i="23" s="1"/>
  <c r="S8" i="4"/>
  <c r="S14" i="4"/>
  <c r="S6" i="4"/>
  <c r="S2" i="20" s="1"/>
  <c r="S3" i="4"/>
  <c r="S6" i="3"/>
  <c r="S16" i="3"/>
  <c r="S8" i="3"/>
  <c r="S14" i="3"/>
  <c r="S3" i="3"/>
  <c r="FV5" i="22"/>
  <c r="FW5" i="22"/>
  <c r="FX5" i="22"/>
  <c r="FY5" i="22"/>
  <c r="FZ5" i="22"/>
  <c r="GA5" i="22"/>
  <c r="FV7" i="22"/>
  <c r="FW7" i="22"/>
  <c r="FX7" i="22"/>
  <c r="FY7" i="22"/>
  <c r="FZ7" i="22"/>
  <c r="GA7" i="22"/>
  <c r="H5" i="23"/>
  <c r="R2" i="19"/>
  <c r="R4" i="19" s="1"/>
  <c r="R6" i="19"/>
  <c r="R7" i="19"/>
  <c r="R9" i="19"/>
  <c r="R11" i="19"/>
  <c r="R13" i="19"/>
  <c r="R15" i="19"/>
  <c r="G5" i="23"/>
  <c r="Q2" i="19"/>
  <c r="Q11" i="19" s="1"/>
  <c r="Q4" i="19"/>
  <c r="Q6" i="19"/>
  <c r="Q7" i="19"/>
  <c r="Q9" i="19" s="1"/>
  <c r="Q15" i="19"/>
  <c r="FQ5" i="22"/>
  <c r="FT5" i="22"/>
  <c r="FU5" i="22"/>
  <c r="FT7" i="22"/>
  <c r="FU7" i="22"/>
  <c r="FS6" i="22"/>
  <c r="FR6" i="22"/>
  <c r="FQ7" i="22"/>
  <c r="FP6" i="22"/>
  <c r="FO6" i="22"/>
  <c r="R16" i="4"/>
  <c r="H2" i="23" s="1"/>
  <c r="R8" i="4"/>
  <c r="R14" i="4"/>
  <c r="R6" i="4"/>
  <c r="R2" i="20" s="1"/>
  <c r="R3" i="4"/>
  <c r="R16" i="3"/>
  <c r="R8" i="3"/>
  <c r="R14" i="3"/>
  <c r="R6" i="3"/>
  <c r="R3" i="3"/>
  <c r="F5" i="23"/>
  <c r="P2" i="19"/>
  <c r="P11" i="19" s="1"/>
  <c r="P4" i="19"/>
  <c r="P6" i="19"/>
  <c r="P7" i="19"/>
  <c r="P9" i="19"/>
  <c r="P15" i="19"/>
  <c r="FJ7" i="22"/>
  <c r="FK7" i="22"/>
  <c r="FM7" i="22"/>
  <c r="FN6" i="22"/>
  <c r="FN7" i="22" s="1"/>
  <c r="FL6" i="22"/>
  <c r="FL7" i="22" s="1"/>
  <c r="FH5" i="22"/>
  <c r="FI5" i="22"/>
  <c r="FJ5" i="22"/>
  <c r="FK5" i="22"/>
  <c r="FL5" i="22"/>
  <c r="FM5" i="22"/>
  <c r="FN5" i="22"/>
  <c r="Q16" i="4"/>
  <c r="G2" i="23" s="1"/>
  <c r="Q8" i="4"/>
  <c r="Q14" i="4"/>
  <c r="Q6" i="4"/>
  <c r="Q2" i="20" s="1"/>
  <c r="Q3" i="4"/>
  <c r="Q16" i="3"/>
  <c r="Q8" i="3"/>
  <c r="Q6" i="3"/>
  <c r="Q3" i="3"/>
  <c r="E5" i="23"/>
  <c r="O2" i="19"/>
  <c r="O4" i="19" s="1"/>
  <c r="O7" i="19"/>
  <c r="O9" i="19" s="1"/>
  <c r="FC5" i="22"/>
  <c r="FD5" i="22"/>
  <c r="FE5" i="22"/>
  <c r="FF5" i="22"/>
  <c r="FG5" i="22"/>
  <c r="P16" i="4"/>
  <c r="F2" i="23" s="1"/>
  <c r="P8" i="4"/>
  <c r="P14" i="4"/>
  <c r="P6" i="4"/>
  <c r="P2" i="20" s="1"/>
  <c r="P3" i="4"/>
  <c r="P16" i="3"/>
  <c r="P6" i="3"/>
  <c r="P3" i="3"/>
  <c r="P8" i="3"/>
  <c r="EW5" i="22"/>
  <c r="EX5" i="22"/>
  <c r="EY5" i="22"/>
  <c r="EZ5" i="22"/>
  <c r="E14" i="7"/>
  <c r="E6" i="7"/>
  <c r="E3" i="7"/>
  <c r="E14" i="6"/>
  <c r="E16" i="7"/>
  <c r="E8" i="7"/>
  <c r="E6" i="6"/>
  <c r="B3" i="4"/>
  <c r="C3" i="4"/>
  <c r="D3" i="4"/>
  <c r="E3" i="4"/>
  <c r="F3" i="4"/>
  <c r="G3" i="4"/>
  <c r="H3" i="4"/>
  <c r="I3" i="4"/>
  <c r="J3" i="4"/>
  <c r="K3" i="4"/>
  <c r="L3" i="4"/>
  <c r="M3" i="4"/>
  <c r="N3" i="4"/>
  <c r="O3" i="4"/>
  <c r="O16" i="4"/>
  <c r="E2" i="23" s="1"/>
  <c r="O14" i="4"/>
  <c r="O8" i="4"/>
  <c r="O6" i="4"/>
  <c r="O2" i="20" s="1"/>
  <c r="N16" i="4"/>
  <c r="N14" i="4"/>
  <c r="N7" i="20" s="1"/>
  <c r="N8" i="4"/>
  <c r="N6" i="4"/>
  <c r="N2" i="20" s="1"/>
  <c r="CK17" i="1"/>
  <c r="CK18" i="1"/>
  <c r="CK19" i="1"/>
  <c r="CM17" i="2"/>
  <c r="CM18" i="2"/>
  <c r="CM19" i="2"/>
  <c r="O16" i="3"/>
  <c r="O15" i="3"/>
  <c r="O14" i="3"/>
  <c r="O8" i="3"/>
  <c r="O7" i="3"/>
  <c r="O6" i="3"/>
  <c r="N16" i="3"/>
  <c r="D2" i="23" s="1"/>
  <c r="N15" i="3"/>
  <c r="D5" i="23" s="1"/>
  <c r="N14" i="3"/>
  <c r="N8" i="3"/>
  <c r="N7" i="3"/>
  <c r="N6" i="3"/>
  <c r="N2" i="19" s="1"/>
  <c r="O3" i="3"/>
  <c r="N3" i="3"/>
  <c r="E16" i="6"/>
  <c r="E8" i="6"/>
  <c r="E3" i="6"/>
  <c r="C5" i="23"/>
  <c r="D16" i="7"/>
  <c r="D14" i="7"/>
  <c r="D8" i="7"/>
  <c r="D6" i="7"/>
  <c r="D3" i="7"/>
  <c r="D6" i="6"/>
  <c r="D16" i="6"/>
  <c r="D8" i="6"/>
  <c r="D3" i="6"/>
  <c r="D5" i="6" s="1"/>
  <c r="M16" i="3"/>
  <c r="M14" i="3"/>
  <c r="M8" i="3"/>
  <c r="M6" i="3"/>
  <c r="M2" i="19" s="1"/>
  <c r="M3" i="3"/>
  <c r="M16" i="4"/>
  <c r="M8" i="4"/>
  <c r="M14" i="4"/>
  <c r="M7" i="20" s="1"/>
  <c r="M6" i="4"/>
  <c r="M2" i="20" s="1"/>
  <c r="B5" i="23"/>
  <c r="BV17" i="1"/>
  <c r="BV18" i="1"/>
  <c r="BV19" i="1"/>
  <c r="EG7" i="22"/>
  <c r="EF7" i="22"/>
  <c r="FO5" i="22" l="1"/>
  <c r="FO7" i="22"/>
  <c r="FP5" i="22"/>
  <c r="FP7" i="22"/>
  <c r="FR5" i="22"/>
  <c r="FR7" i="22"/>
  <c r="FS5" i="22"/>
  <c r="FS7" i="22"/>
  <c r="T13" i="19"/>
  <c r="T11" i="19"/>
  <c r="P13" i="19"/>
  <c r="Q13" i="19"/>
  <c r="T6" i="19"/>
  <c r="O15" i="19"/>
  <c r="O13" i="19"/>
  <c r="U13" i="19"/>
  <c r="O11" i="19"/>
  <c r="U11" i="19"/>
  <c r="O6" i="19"/>
  <c r="U6" i="19"/>
  <c r="M9" i="20"/>
  <c r="M15" i="20"/>
  <c r="C2" i="23"/>
  <c r="N4" i="20"/>
  <c r="N6" i="20"/>
  <c r="N11" i="20"/>
  <c r="N13" i="20"/>
  <c r="N9" i="20"/>
  <c r="N15" i="20"/>
  <c r="O4" i="20"/>
  <c r="O6" i="20"/>
  <c r="O11" i="20"/>
  <c r="O13" i="20"/>
  <c r="E3" i="23"/>
  <c r="O7" i="20"/>
  <c r="P4" i="20"/>
  <c r="P6" i="20"/>
  <c r="P11" i="20"/>
  <c r="P13" i="20"/>
  <c r="F3" i="23"/>
  <c r="P7" i="20"/>
  <c r="Q4" i="20"/>
  <c r="Q6" i="20"/>
  <c r="Q11" i="20"/>
  <c r="Q13" i="20"/>
  <c r="G3" i="23"/>
  <c r="Q7" i="20"/>
  <c r="R4" i="20"/>
  <c r="R6" i="20"/>
  <c r="R11" i="20"/>
  <c r="R13" i="20"/>
  <c r="H3" i="23"/>
  <c r="R7" i="20"/>
  <c r="S4" i="20"/>
  <c r="S6" i="20"/>
  <c r="S11" i="20"/>
  <c r="S13" i="20"/>
  <c r="I3" i="23"/>
  <c r="S7" i="20"/>
  <c r="T4" i="20"/>
  <c r="T6" i="20"/>
  <c r="T11" i="20"/>
  <c r="T13" i="20"/>
  <c r="J3" i="23"/>
  <c r="T7" i="20"/>
  <c r="E6" i="23"/>
  <c r="E4" i="23"/>
  <c r="N4" i="19"/>
  <c r="N6" i="19"/>
  <c r="N11" i="19"/>
  <c r="N13" i="19"/>
  <c r="D3" i="23"/>
  <c r="N7" i="19"/>
  <c r="M4" i="20"/>
  <c r="M6" i="20"/>
  <c r="M11" i="20"/>
  <c r="M13" i="20"/>
  <c r="C3" i="23"/>
  <c r="M7" i="19"/>
  <c r="M4" i="19"/>
  <c r="M6" i="19"/>
  <c r="M11" i="19"/>
  <c r="M13" i="19"/>
  <c r="DV5" i="22"/>
  <c r="DW5" i="22"/>
  <c r="DX5" i="22"/>
  <c r="DY5" i="22"/>
  <c r="DZ5" i="22"/>
  <c r="EA5" i="22"/>
  <c r="EB5" i="22"/>
  <c r="EC5" i="22"/>
  <c r="ED5" i="22"/>
  <c r="EE5" i="22"/>
  <c r="EF5" i="22"/>
  <c r="EG5" i="22"/>
  <c r="EH5" i="22"/>
  <c r="EI5" i="22"/>
  <c r="EJ5" i="22"/>
  <c r="EK5" i="22"/>
  <c r="EL5" i="22"/>
  <c r="EM5" i="22"/>
  <c r="EN5" i="22"/>
  <c r="EO5" i="22"/>
  <c r="EP5" i="22"/>
  <c r="EQ5" i="22"/>
  <c r="ER5" i="22"/>
  <c r="ES5" i="22"/>
  <c r="ET5" i="22"/>
  <c r="EU5" i="22"/>
  <c r="EV5" i="22"/>
  <c r="FA5" i="22"/>
  <c r="FB5" i="22"/>
  <c r="EA7" i="22"/>
  <c r="EB7" i="22"/>
  <c r="EC7" i="22"/>
  <c r="ED7" i="22"/>
  <c r="EE7" i="22"/>
  <c r="EH7" i="22"/>
  <c r="EI7" i="22"/>
  <c r="EJ7" i="22"/>
  <c r="EK7" i="22"/>
  <c r="EL7" i="22"/>
  <c r="EM7" i="22"/>
  <c r="EN7" i="22"/>
  <c r="EO7" i="22"/>
  <c r="EP7" i="22"/>
  <c r="EQ7" i="22"/>
  <c r="ER7" i="22"/>
  <c r="ES7" i="22"/>
  <c r="ET7" i="22"/>
  <c r="EU7" i="22"/>
  <c r="EV7" i="22"/>
  <c r="EW7" i="22"/>
  <c r="EX7" i="22"/>
  <c r="EY7" i="22"/>
  <c r="EZ7" i="22"/>
  <c r="FA7" i="22"/>
  <c r="FB7" i="22"/>
  <c r="FC7" i="22"/>
  <c r="FD7" i="22"/>
  <c r="FE7" i="22"/>
  <c r="FF7" i="22"/>
  <c r="FG7" i="22"/>
  <c r="FH7" i="22"/>
  <c r="FI7" i="22"/>
  <c r="DY7" i="22"/>
  <c r="DZ7" i="22"/>
  <c r="DW7" i="22"/>
  <c r="DV7" i="22"/>
  <c r="DT5" i="22"/>
  <c r="DU5" i="22"/>
  <c r="DS7" i="22"/>
  <c r="DT7" i="22"/>
  <c r="DU7" i="22"/>
  <c r="DX7" i="22"/>
  <c r="DO5" i="22"/>
  <c r="DP5" i="22"/>
  <c r="DQ5" i="22"/>
  <c r="DR5" i="22"/>
  <c r="DS5" i="22"/>
  <c r="DO7" i="22"/>
  <c r="DP7" i="22"/>
  <c r="DR7" i="22"/>
  <c r="DM7" i="22"/>
  <c r="BA17" i="2"/>
  <c r="AS13" i="1"/>
  <c r="DL7" i="22"/>
  <c r="DK5" i="22"/>
  <c r="DL5" i="22"/>
  <c r="DM5" i="22"/>
  <c r="DN5" i="22"/>
  <c r="DF7" i="22"/>
  <c r="DG5" i="22"/>
  <c r="DH5" i="22"/>
  <c r="DI5" i="22"/>
  <c r="DJ5" i="22"/>
  <c r="DH6" i="22"/>
  <c r="DH7" i="22" s="1"/>
  <c r="DF5" i="22"/>
  <c r="C16" i="7"/>
  <c r="C8" i="7"/>
  <c r="C14" i="7"/>
  <c r="C6" i="7"/>
  <c r="C3" i="7"/>
  <c r="L16" i="4"/>
  <c r="K16" i="4"/>
  <c r="J16" i="4"/>
  <c r="I16" i="4"/>
  <c r="L8" i="4"/>
  <c r="K8" i="4"/>
  <c r="J8" i="4"/>
  <c r="I8" i="4"/>
  <c r="L14" i="4"/>
  <c r="L7" i="20" s="1"/>
  <c r="L6" i="4"/>
  <c r="L2" i="20" s="1"/>
  <c r="K14" i="4"/>
  <c r="K6" i="4"/>
  <c r="K2" i="20" s="1"/>
  <c r="J14" i="4"/>
  <c r="J7" i="20" s="1"/>
  <c r="J6" i="4"/>
  <c r="J2" i="20" s="1"/>
  <c r="I14" i="4"/>
  <c r="I7" i="20" s="1"/>
  <c r="I6" i="4"/>
  <c r="L5" i="4"/>
  <c r="K5" i="4"/>
  <c r="C16" i="6"/>
  <c r="C8" i="6"/>
  <c r="C3" i="6"/>
  <c r="L16" i="3"/>
  <c r="K16" i="3"/>
  <c r="J16" i="3"/>
  <c r="I16" i="3"/>
  <c r="L8" i="3"/>
  <c r="K8" i="3"/>
  <c r="J8" i="3"/>
  <c r="I8" i="3"/>
  <c r="L14" i="3"/>
  <c r="L6" i="3"/>
  <c r="L2" i="19" s="1"/>
  <c r="K14" i="3"/>
  <c r="K7" i="19" s="1"/>
  <c r="K6" i="3"/>
  <c r="K2" i="19" s="1"/>
  <c r="J14" i="3"/>
  <c r="J7" i="19" s="1"/>
  <c r="J6" i="3"/>
  <c r="J2" i="19" s="1"/>
  <c r="I14" i="3"/>
  <c r="I7" i="19" s="1"/>
  <c r="I6" i="3"/>
  <c r="I2" i="19" s="1"/>
  <c r="L3" i="3"/>
  <c r="K3" i="3"/>
  <c r="J3" i="3"/>
  <c r="I3" i="3"/>
  <c r="CW7" i="22"/>
  <c r="CX7" i="22"/>
  <c r="CY7" i="22"/>
  <c r="CZ7" i="22"/>
  <c r="DC7" i="22"/>
  <c r="DD7" i="22"/>
  <c r="CW5" i="22"/>
  <c r="CX5" i="22"/>
  <c r="CY5" i="22"/>
  <c r="CZ5" i="22"/>
  <c r="DA5" i="22"/>
  <c r="DB5" i="22"/>
  <c r="DC5" i="22"/>
  <c r="DD5" i="22"/>
  <c r="DE5" i="22"/>
  <c r="DB6" i="22"/>
  <c r="DB7" i="22" s="1"/>
  <c r="DA6" i="22"/>
  <c r="DA7" i="22" s="1"/>
  <c r="H16" i="3"/>
  <c r="H8" i="3"/>
  <c r="H14" i="3"/>
  <c r="H7" i="19" s="1"/>
  <c r="H6" i="3"/>
  <c r="H2" i="19" s="1"/>
  <c r="H3" i="3"/>
  <c r="H16" i="4"/>
  <c r="H8" i="4"/>
  <c r="H14" i="4"/>
  <c r="H7" i="20" s="1"/>
  <c r="H6" i="4"/>
  <c r="H2" i="20" s="1"/>
  <c r="CQ5" i="22"/>
  <c r="CR5" i="22"/>
  <c r="CS5" i="22"/>
  <c r="CT5" i="22"/>
  <c r="CU5" i="22"/>
  <c r="CV5" i="22"/>
  <c r="CS7" i="22"/>
  <c r="CT7" i="22"/>
  <c r="CU7" i="22"/>
  <c r="CV7" i="22"/>
  <c r="CM7" i="22"/>
  <c r="CN7" i="22"/>
  <c r="CO7" i="22"/>
  <c r="CP7" i="22"/>
  <c r="CQ7" i="22"/>
  <c r="CR7" i="22"/>
  <c r="G16" i="4"/>
  <c r="G8" i="4"/>
  <c r="G14" i="4"/>
  <c r="G7" i="20" s="1"/>
  <c r="G6" i="4"/>
  <c r="G2" i="20" s="1"/>
  <c r="G16" i="3"/>
  <c r="G8" i="3"/>
  <c r="G14" i="3"/>
  <c r="G7" i="19" s="1"/>
  <c r="G6" i="3"/>
  <c r="G2" i="19" s="1"/>
  <c r="G3" i="3"/>
  <c r="CP5" i="22"/>
  <c r="CN5" i="22"/>
  <c r="CO5" i="22"/>
  <c r="F16" i="3"/>
  <c r="F8" i="3"/>
  <c r="F14" i="3"/>
  <c r="F7" i="19" s="1"/>
  <c r="F6" i="3"/>
  <c r="F2" i="19" s="1"/>
  <c r="F3" i="3"/>
  <c r="F16" i="4"/>
  <c r="F8" i="4"/>
  <c r="F14" i="4"/>
  <c r="F7" i="20" s="1"/>
  <c r="F6" i="4"/>
  <c r="F2" i="20" s="1"/>
  <c r="CL5" i="22"/>
  <c r="CM5" i="22"/>
  <c r="CL7" i="22"/>
  <c r="CK5" i="22"/>
  <c r="CK7" i="22"/>
  <c r="CI7" i="22"/>
  <c r="CJ7" i="22"/>
  <c r="CJ5" i="22"/>
  <c r="L14" i="22"/>
  <c r="CI5" i="22"/>
  <c r="B6" i="7"/>
  <c r="B14" i="7"/>
  <c r="B17" i="7"/>
  <c r="B16" i="7"/>
  <c r="B8" i="7"/>
  <c r="B3" i="7"/>
  <c r="B16" i="6"/>
  <c r="B8" i="6"/>
  <c r="B3" i="6"/>
  <c r="E16" i="4"/>
  <c r="E8" i="4"/>
  <c r="E14" i="4"/>
  <c r="E7" i="20" s="1"/>
  <c r="E6" i="4"/>
  <c r="E2" i="20" s="1"/>
  <c r="E16" i="3"/>
  <c r="E8" i="3"/>
  <c r="E14" i="3"/>
  <c r="E7" i="19" s="1"/>
  <c r="E6" i="3"/>
  <c r="E2" i="19" s="1"/>
  <c r="E3" i="3"/>
  <c r="CH5" i="22"/>
  <c r="CH7" i="22"/>
  <c r="CD5" i="22"/>
  <c r="CE5" i="22"/>
  <c r="CF5" i="22"/>
  <c r="CG5" i="22"/>
  <c r="CC5" i="22"/>
  <c r="CC7" i="22"/>
  <c r="D16" i="4"/>
  <c r="D14" i="4"/>
  <c r="D7" i="20" s="1"/>
  <c r="D8" i="4"/>
  <c r="D6" i="4"/>
  <c r="D2" i="20" s="1"/>
  <c r="D8" i="3"/>
  <c r="D16" i="3"/>
  <c r="D14" i="3"/>
  <c r="D7" i="19" s="1"/>
  <c r="D6" i="3"/>
  <c r="D2" i="19" s="1"/>
  <c r="D3" i="3"/>
  <c r="CB5" i="22"/>
  <c r="CB6" i="22"/>
  <c r="D14" i="22" s="1"/>
  <c r="BZ7" i="22"/>
  <c r="H14" i="22"/>
  <c r="F14" i="22"/>
  <c r="B14" i="22"/>
  <c r="BW5" i="22"/>
  <c r="BX5" i="22"/>
  <c r="BY5" i="22"/>
  <c r="BW7" i="22"/>
  <c r="E7" i="22"/>
  <c r="I7" i="22"/>
  <c r="J7" i="22"/>
  <c r="K7" i="22"/>
  <c r="L7" i="22"/>
  <c r="N7" i="22"/>
  <c r="O7" i="22"/>
  <c r="P7" i="22"/>
  <c r="R7" i="22"/>
  <c r="Y7" i="22"/>
  <c r="Z7" i="22"/>
  <c r="AA7" i="22"/>
  <c r="AC7" i="22"/>
  <c r="AD7" i="22"/>
  <c r="AF7" i="22"/>
  <c r="AG7" i="22"/>
  <c r="AH7" i="22"/>
  <c r="AI7" i="22"/>
  <c r="AK7" i="22"/>
  <c r="AL7" i="22"/>
  <c r="AM7" i="22"/>
  <c r="AP7" i="22"/>
  <c r="AS7" i="22"/>
  <c r="AT7" i="22"/>
  <c r="AU7" i="22"/>
  <c r="AW7" i="22"/>
  <c r="AX7" i="22"/>
  <c r="AY7" i="22"/>
  <c r="AZ7" i="22"/>
  <c r="BA7" i="22"/>
  <c r="BC7" i="22"/>
  <c r="BD7" i="22"/>
  <c r="BE7" i="22"/>
  <c r="BG7" i="22"/>
  <c r="BH7" i="22"/>
  <c r="BK7" i="22"/>
  <c r="BN7" i="22"/>
  <c r="BO7" i="22"/>
  <c r="BQ7" i="22"/>
  <c r="BS7" i="22"/>
  <c r="BT7" i="22"/>
  <c r="BU7" i="22"/>
  <c r="BV7" i="22"/>
  <c r="BY7" i="22"/>
  <c r="CA7" i="22"/>
  <c r="H5" i="22"/>
  <c r="I5" i="22"/>
  <c r="J5" i="22"/>
  <c r="K5" i="22"/>
  <c r="L5" i="22"/>
  <c r="M5" i="22"/>
  <c r="N5" i="22"/>
  <c r="O5" i="22"/>
  <c r="P5" i="22"/>
  <c r="Q5" i="22"/>
  <c r="R5" i="22"/>
  <c r="S5" i="22"/>
  <c r="T5" i="22"/>
  <c r="U5" i="22"/>
  <c r="V5" i="22"/>
  <c r="W5" i="22"/>
  <c r="X5" i="22"/>
  <c r="Y5" i="22"/>
  <c r="Z5" i="22"/>
  <c r="AA5" i="22"/>
  <c r="AB5" i="22"/>
  <c r="AC5" i="22"/>
  <c r="AD5" i="22"/>
  <c r="AE5" i="22"/>
  <c r="AF5" i="22"/>
  <c r="AG5" i="22"/>
  <c r="AH5" i="22"/>
  <c r="AI5" i="22"/>
  <c r="AJ5" i="22"/>
  <c r="AK5" i="22"/>
  <c r="AL5" i="22"/>
  <c r="AM5" i="22"/>
  <c r="AN5" i="22"/>
  <c r="AO5" i="22"/>
  <c r="AP5" i="22"/>
  <c r="AQ5" i="22"/>
  <c r="AR5" i="22"/>
  <c r="AS5" i="22"/>
  <c r="AT5" i="22"/>
  <c r="AU5" i="22"/>
  <c r="AV5" i="22"/>
  <c r="AW5" i="22"/>
  <c r="AX5" i="22"/>
  <c r="AY5" i="22"/>
  <c r="AZ5" i="22"/>
  <c r="BA5" i="22"/>
  <c r="BB5" i="22"/>
  <c r="BC5" i="22"/>
  <c r="BD5" i="22"/>
  <c r="BE5" i="22"/>
  <c r="BF5" i="22"/>
  <c r="BG5" i="22"/>
  <c r="BH5" i="22"/>
  <c r="BI5" i="22"/>
  <c r="BJ5" i="22"/>
  <c r="BK5" i="22"/>
  <c r="BL5" i="22"/>
  <c r="BM5" i="22"/>
  <c r="BN5" i="22"/>
  <c r="BO5" i="22"/>
  <c r="BP5" i="22"/>
  <c r="BQ5" i="22"/>
  <c r="BR5" i="22"/>
  <c r="BS5" i="22"/>
  <c r="BT5" i="22"/>
  <c r="BU5" i="22"/>
  <c r="BV5" i="22"/>
  <c r="BZ5" i="22"/>
  <c r="CA5" i="22"/>
  <c r="C5" i="22"/>
  <c r="D5" i="22"/>
  <c r="E5" i="22"/>
  <c r="F5" i="22"/>
  <c r="G5" i="22"/>
  <c r="B5" i="22"/>
  <c r="B7" i="22"/>
  <c r="C16" i="4"/>
  <c r="C8" i="4"/>
  <c r="C14" i="4"/>
  <c r="C7" i="20" s="1"/>
  <c r="C6" i="4"/>
  <c r="C2" i="20" s="1"/>
  <c r="C16" i="3"/>
  <c r="C14" i="3"/>
  <c r="C7" i="19" s="1"/>
  <c r="C8" i="3"/>
  <c r="C6" i="3"/>
  <c r="C2" i="19" s="1"/>
  <c r="C3" i="3"/>
  <c r="B16" i="3"/>
  <c r="B14" i="3"/>
  <c r="B7" i="19" s="1"/>
  <c r="B9" i="19" s="1"/>
  <c r="B8" i="3"/>
  <c r="B6" i="3"/>
  <c r="B2" i="19" s="1"/>
  <c r="B3" i="3"/>
  <c r="B16" i="4"/>
  <c r="B14" i="4"/>
  <c r="B7" i="20" s="1"/>
  <c r="B8" i="4"/>
  <c r="B6" i="4"/>
  <c r="B2" i="20" s="1"/>
  <c r="B10" i="1"/>
  <c r="B17" i="1"/>
  <c r="B18" i="1"/>
  <c r="B20" i="1"/>
  <c r="B21" i="1"/>
  <c r="CY7" i="2"/>
  <c r="M7" i="2"/>
  <c r="AZ4" i="2"/>
  <c r="LW11" i="2"/>
  <c r="BC5" i="4"/>
  <c r="BB18" i="4"/>
  <c r="AZ24" i="4"/>
  <c r="BA24" i="4"/>
  <c r="BB24" i="4"/>
  <c r="BC24" i="4"/>
  <c r="BA21" i="3"/>
  <c r="BA6" i="3"/>
  <c r="BA19" i="3" s="1"/>
  <c r="AZ21" i="3"/>
  <c r="AZ17" i="3"/>
  <c r="AZ6" i="3"/>
  <c r="AZ9" i="3" s="1"/>
  <c r="AY21" i="3"/>
  <c r="AY20" i="3"/>
  <c r="AY6" i="3"/>
  <c r="AX6" i="3"/>
  <c r="AX11" i="3" s="1"/>
  <c r="AX5" i="3"/>
  <c r="BA5" i="3"/>
  <c r="LO19" i="1"/>
  <c r="LI21" i="2"/>
  <c r="AY17" i="4"/>
  <c r="AY18" i="4"/>
  <c r="AT5" i="4"/>
  <c r="AY24" i="4"/>
  <c r="AU24" i="4"/>
  <c r="AV24" i="4"/>
  <c r="AW24" i="4"/>
  <c r="AX24" i="4"/>
  <c r="L14" i="6"/>
  <c r="L17" i="6" s="1"/>
  <c r="L6" i="6"/>
  <c r="L9" i="6" s="1"/>
  <c r="K14" i="6"/>
  <c r="K17" i="6" s="1"/>
  <c r="K6" i="6"/>
  <c r="L5" i="6"/>
  <c r="K12" i="6"/>
  <c r="K24" i="6"/>
  <c r="L24" i="6"/>
  <c r="AW6" i="3"/>
  <c r="AV6" i="3"/>
  <c r="AU6" i="3"/>
  <c r="AT6" i="3"/>
  <c r="AV12" i="3"/>
  <c r="AU20" i="3"/>
  <c r="AU21" i="3"/>
  <c r="AS6" i="3"/>
  <c r="AS5" i="3"/>
  <c r="AR6" i="3"/>
  <c r="AT5" i="3"/>
  <c r="AT21" i="3"/>
  <c r="AU17" i="3"/>
  <c r="AV18" i="3"/>
  <c r="AW20" i="3"/>
  <c r="AW21" i="3"/>
  <c r="AQ6" i="3"/>
  <c r="AT24" i="4"/>
  <c r="KF19" i="2"/>
  <c r="G4" i="20" l="1"/>
  <c r="G11" i="20"/>
  <c r="H4" i="20"/>
  <c r="H6" i="20"/>
  <c r="H11" i="20"/>
  <c r="H13" i="20"/>
  <c r="T9" i="20"/>
  <c r="T15" i="20"/>
  <c r="J4" i="23"/>
  <c r="J6" i="23"/>
  <c r="S9" i="20"/>
  <c r="S15" i="20"/>
  <c r="I4" i="23"/>
  <c r="I6" i="23"/>
  <c r="R9" i="20"/>
  <c r="R15" i="20"/>
  <c r="H4" i="23"/>
  <c r="H6" i="23"/>
  <c r="Q9" i="20"/>
  <c r="Q15" i="20"/>
  <c r="G4" i="23"/>
  <c r="G6" i="23"/>
  <c r="P9" i="20"/>
  <c r="P15" i="20"/>
  <c r="F4" i="23"/>
  <c r="F6" i="23"/>
  <c r="O9" i="20"/>
  <c r="O15" i="20"/>
  <c r="B6" i="19"/>
  <c r="B4" i="19"/>
  <c r="C15" i="19"/>
  <c r="C9" i="19"/>
  <c r="D4" i="19"/>
  <c r="D6" i="19"/>
  <c r="D11" i="19"/>
  <c r="D13" i="19"/>
  <c r="D15" i="19"/>
  <c r="D9" i="19"/>
  <c r="F13" i="19"/>
  <c r="F4" i="19"/>
  <c r="F6" i="19"/>
  <c r="H11" i="19"/>
  <c r="H4" i="19"/>
  <c r="H6" i="19"/>
  <c r="H15" i="19"/>
  <c r="H9" i="19"/>
  <c r="N9" i="19"/>
  <c r="N15" i="19"/>
  <c r="D4" i="23"/>
  <c r="D6" i="23"/>
  <c r="G15" i="20"/>
  <c r="G9" i="20"/>
  <c r="H15" i="20"/>
  <c r="H9" i="20"/>
  <c r="J9" i="20"/>
  <c r="J15" i="20"/>
  <c r="K17" i="4"/>
  <c r="K7" i="20"/>
  <c r="J4" i="20"/>
  <c r="J6" i="20"/>
  <c r="J11" i="20"/>
  <c r="J13" i="20"/>
  <c r="K4" i="20"/>
  <c r="K6" i="20"/>
  <c r="K11" i="20"/>
  <c r="K13" i="20"/>
  <c r="L13" i="20"/>
  <c r="L4" i="20"/>
  <c r="L6" i="20"/>
  <c r="L11" i="20"/>
  <c r="L9" i="20"/>
  <c r="L15" i="20"/>
  <c r="I10" i="4"/>
  <c r="I9" i="4"/>
  <c r="I2" i="20"/>
  <c r="B2" i="23"/>
  <c r="G13" i="20"/>
  <c r="I9" i="20"/>
  <c r="I15" i="20"/>
  <c r="F9" i="19"/>
  <c r="F15" i="19"/>
  <c r="C13" i="19"/>
  <c r="C4" i="19"/>
  <c r="C6" i="19"/>
  <c r="C11" i="19"/>
  <c r="G11" i="19"/>
  <c r="G4" i="19"/>
  <c r="G6" i="19"/>
  <c r="G13" i="19"/>
  <c r="G15" i="19"/>
  <c r="G9" i="19"/>
  <c r="K4" i="19"/>
  <c r="K11" i="19"/>
  <c r="K13" i="19"/>
  <c r="K6" i="19"/>
  <c r="B3" i="23"/>
  <c r="L7" i="19"/>
  <c r="B11" i="19"/>
  <c r="F11" i="19"/>
  <c r="I6" i="19"/>
  <c r="I13" i="19"/>
  <c r="I4" i="19"/>
  <c r="I11" i="19"/>
  <c r="J4" i="19"/>
  <c r="J11" i="19"/>
  <c r="J13" i="19"/>
  <c r="J6" i="19"/>
  <c r="B15" i="19"/>
  <c r="J15" i="19"/>
  <c r="J9" i="19"/>
  <c r="K15" i="19"/>
  <c r="K9" i="19"/>
  <c r="L6" i="19"/>
  <c r="L11" i="19"/>
  <c r="L4" i="19"/>
  <c r="L13" i="19"/>
  <c r="B13" i="19"/>
  <c r="H13" i="19"/>
  <c r="I9" i="19"/>
  <c r="I15" i="19"/>
  <c r="M9" i="19"/>
  <c r="M15" i="19"/>
  <c r="C6" i="23"/>
  <c r="C4" i="23"/>
  <c r="F9" i="20"/>
  <c r="F15" i="20"/>
  <c r="F4" i="20"/>
  <c r="F6" i="20"/>
  <c r="F11" i="20"/>
  <c r="F13" i="20"/>
  <c r="G6" i="20"/>
  <c r="D4" i="20"/>
  <c r="D6" i="20"/>
  <c r="D11" i="20"/>
  <c r="D13" i="20"/>
  <c r="D9" i="20"/>
  <c r="D15" i="20"/>
  <c r="E4" i="20"/>
  <c r="E6" i="20"/>
  <c r="E11" i="20"/>
  <c r="E13" i="20"/>
  <c r="E9" i="20"/>
  <c r="E15" i="20"/>
  <c r="E9" i="19"/>
  <c r="E15" i="19"/>
  <c r="E4" i="19"/>
  <c r="E6" i="19"/>
  <c r="E11" i="19"/>
  <c r="E13" i="19"/>
  <c r="J14" i="22"/>
  <c r="CB7" i="22"/>
  <c r="N14" i="22"/>
  <c r="B4" i="20"/>
  <c r="B6" i="20"/>
  <c r="B11" i="20"/>
  <c r="B13" i="20"/>
  <c r="B9" i="20"/>
  <c r="B15" i="20"/>
  <c r="C4" i="20"/>
  <c r="C6" i="20"/>
  <c r="C11" i="20"/>
  <c r="C13" i="20"/>
  <c r="C9" i="20"/>
  <c r="C15" i="20"/>
  <c r="B22" i="1"/>
  <c r="AX17" i="3"/>
  <c r="AY19" i="3"/>
  <c r="AY10" i="3"/>
  <c r="AX10" i="3"/>
  <c r="AX18" i="3"/>
  <c r="AV17" i="3"/>
  <c r="AW19" i="3"/>
  <c r="AW22" i="3" s="1"/>
  <c r="AV10" i="3"/>
  <c r="AX19" i="3"/>
  <c r="AV11" i="3"/>
  <c r="AV13" i="3" s="1"/>
  <c r="AR21" i="3"/>
  <c r="AS21" i="3"/>
  <c r="AY18" i="3"/>
  <c r="BA18" i="3"/>
  <c r="AZ18" i="3"/>
  <c r="BA21" i="4"/>
  <c r="B13" i="1"/>
  <c r="AW19" i="4"/>
  <c r="BA17" i="3"/>
  <c r="AZ5" i="4"/>
  <c r="AZ18" i="4"/>
  <c r="BA23" i="3"/>
  <c r="AU9" i="3"/>
  <c r="L21" i="6"/>
  <c r="AU10" i="3"/>
  <c r="AS12" i="3"/>
  <c r="AU18" i="3"/>
  <c r="K10" i="6"/>
  <c r="L11" i="6"/>
  <c r="AU21" i="4"/>
  <c r="AX9" i="3"/>
  <c r="BA11" i="3"/>
  <c r="AY17" i="3"/>
  <c r="L10" i="6"/>
  <c r="AU19" i="3"/>
  <c r="AU22" i="3" s="1"/>
  <c r="AV20" i="4"/>
  <c r="AT9" i="3"/>
  <c r="AS19" i="3"/>
  <c r="AT11" i="3"/>
  <c r="AT20" i="3"/>
  <c r="L18" i="6"/>
  <c r="AY11" i="3"/>
  <c r="BA20" i="3"/>
  <c r="BA22" i="3" s="1"/>
  <c r="BA5" i="4"/>
  <c r="AW11" i="3"/>
  <c r="AT12" i="3"/>
  <c r="AU11" i="3"/>
  <c r="AX21" i="3"/>
  <c r="BC18" i="4"/>
  <c r="AY23" i="3"/>
  <c r="BB21" i="4"/>
  <c r="BC21" i="4"/>
  <c r="BC10" i="4"/>
  <c r="B23" i="1"/>
  <c r="AZ17" i="4"/>
  <c r="BB17" i="4"/>
  <c r="AT17" i="3"/>
  <c r="AV20" i="3"/>
  <c r="K20" i="6"/>
  <c r="AX20" i="3"/>
  <c r="AZ20" i="3"/>
  <c r="AY22" i="3"/>
  <c r="AT10" i="3"/>
  <c r="AV19" i="3"/>
  <c r="AZ19" i="3"/>
  <c r="AZ23" i="3" s="1"/>
  <c r="AZ10" i="3"/>
  <c r="BA10" i="3"/>
  <c r="L19" i="6"/>
  <c r="K19" i="6"/>
  <c r="AY9" i="3"/>
  <c r="AZ11" i="3"/>
  <c r="BA12" i="3"/>
  <c r="BA9" i="3"/>
  <c r="AU5" i="3"/>
  <c r="AV5" i="3"/>
  <c r="K5" i="6"/>
  <c r="AX12" i="3"/>
  <c r="AX13" i="3" s="1"/>
  <c r="AZ5" i="3"/>
  <c r="AY12" i="3"/>
  <c r="AY13" i="3" s="1"/>
  <c r="AZ12" i="3"/>
  <c r="AY5" i="3"/>
  <c r="AT20" i="4"/>
  <c r="AV5" i="4"/>
  <c r="AV17" i="4"/>
  <c r="AZ20" i="4"/>
  <c r="AU20" i="4"/>
  <c r="L17" i="7"/>
  <c r="AU9" i="4"/>
  <c r="AW5" i="4"/>
  <c r="AX17" i="4"/>
  <c r="AW18" i="4"/>
  <c r="L9" i="7"/>
  <c r="BB5" i="4"/>
  <c r="BC17" i="4"/>
  <c r="BA18" i="4"/>
  <c r="AU17" i="4"/>
  <c r="K5" i="7"/>
  <c r="BA17" i="4"/>
  <c r="K18" i="7"/>
  <c r="L18" i="7"/>
  <c r="AW17" i="4"/>
  <c r="AZ21" i="4"/>
  <c r="AV18" i="4"/>
  <c r="AW11" i="4"/>
  <c r="BB20" i="4"/>
  <c r="AX18" i="4"/>
  <c r="L20" i="7"/>
  <c r="L21" i="7"/>
  <c r="AV10" i="4"/>
  <c r="BC20" i="4"/>
  <c r="BB12" i="4"/>
  <c r="BA20" i="4"/>
  <c r="BA9" i="4"/>
  <c r="K20" i="7"/>
  <c r="K9" i="7"/>
  <c r="AZ9" i="4"/>
  <c r="BC12" i="4"/>
  <c r="L10" i="7"/>
  <c r="BA11" i="4"/>
  <c r="L19" i="7"/>
  <c r="AZ19" i="4"/>
  <c r="AZ11" i="4"/>
  <c r="AZ10" i="4"/>
  <c r="BA19" i="4"/>
  <c r="BA10" i="4"/>
  <c r="L11" i="7"/>
  <c r="BC9" i="4"/>
  <c r="AW9" i="4"/>
  <c r="AW10" i="4"/>
  <c r="BB9" i="4"/>
  <c r="AY19" i="4"/>
  <c r="BC19" i="4"/>
  <c r="BC11" i="4"/>
  <c r="AY10" i="4"/>
  <c r="BB19" i="4"/>
  <c r="BB11" i="4"/>
  <c r="BB10" i="4"/>
  <c r="AR12" i="3"/>
  <c r="AR18" i="3"/>
  <c r="AR20" i="3"/>
  <c r="AR5" i="3"/>
  <c r="AR9" i="3"/>
  <c r="AS9" i="3"/>
  <c r="AS20" i="3"/>
  <c r="AT18" i="3"/>
  <c r="AW5" i="3"/>
  <c r="L5" i="7"/>
  <c r="AT10" i="4"/>
  <c r="K10" i="7"/>
  <c r="K18" i="6"/>
  <c r="K17" i="7"/>
  <c r="K21" i="7"/>
  <c r="K11" i="7"/>
  <c r="L12" i="7"/>
  <c r="K19" i="7"/>
  <c r="K12" i="7"/>
  <c r="AY20" i="4"/>
  <c r="AY5" i="4"/>
  <c r="AX20" i="4"/>
  <c r="AX21" i="4"/>
  <c r="AW21" i="4"/>
  <c r="AW23" i="4" s="1"/>
  <c r="AV21" i="4"/>
  <c r="AV9" i="4"/>
  <c r="AU10" i="4"/>
  <c r="AU18" i="4"/>
  <c r="AU5" i="4"/>
  <c r="AT21" i="4"/>
  <c r="AY9" i="4"/>
  <c r="AY21" i="4"/>
  <c r="AY11" i="4"/>
  <c r="AW20" i="4"/>
  <c r="AW22" i="4" s="1"/>
  <c r="AX9" i="4"/>
  <c r="AX19" i="4"/>
  <c r="AX11" i="4"/>
  <c r="AX10" i="4"/>
  <c r="AX5" i="4"/>
  <c r="AV19" i="4"/>
  <c r="AV11" i="4"/>
  <c r="AU19" i="4"/>
  <c r="AU11" i="4"/>
  <c r="L20" i="6"/>
  <c r="K11" i="6"/>
  <c r="K13" i="6" s="1"/>
  <c r="K21" i="6"/>
  <c r="L12" i="6"/>
  <c r="K9" i="6"/>
  <c r="AS10" i="3"/>
  <c r="AS17" i="3"/>
  <c r="AS11" i="3"/>
  <c r="AV21" i="3"/>
  <c r="AW12" i="3"/>
  <c r="AU12" i="3"/>
  <c r="AS18" i="3"/>
  <c r="AT19" i="3"/>
  <c r="AW9" i="3"/>
  <c r="AW10" i="3"/>
  <c r="AV9" i="3"/>
  <c r="AW17" i="3"/>
  <c r="AW18" i="3"/>
  <c r="AR19" i="3"/>
  <c r="AR17" i="3"/>
  <c r="AR10" i="3"/>
  <c r="AR11" i="3"/>
  <c r="AR13" i="3" s="1"/>
  <c r="AT17" i="4"/>
  <c r="AT18" i="4"/>
  <c r="AT11" i="4"/>
  <c r="AT19" i="4"/>
  <c r="AT9" i="4"/>
  <c r="AQ9" i="3"/>
  <c r="AS24" i="4"/>
  <c r="K9" i="20" l="1"/>
  <c r="K15" i="20"/>
  <c r="I4" i="20"/>
  <c r="I6" i="20"/>
  <c r="I11" i="20"/>
  <c r="I13" i="20"/>
  <c r="AU13" i="3"/>
  <c r="AW13" i="3"/>
  <c r="L9" i="19"/>
  <c r="L15" i="19"/>
  <c r="AU23" i="3"/>
  <c r="B6" i="23"/>
  <c r="B4" i="23"/>
  <c r="L13" i="6"/>
  <c r="AX22" i="3"/>
  <c r="AX23" i="3"/>
  <c r="L23" i="6"/>
  <c r="AW23" i="3"/>
  <c r="AS22" i="3"/>
  <c r="AR23" i="3"/>
  <c r="AT13" i="3"/>
  <c r="AS23" i="3"/>
  <c r="AZ22" i="3"/>
  <c r="BA13" i="3"/>
  <c r="AZ13" i="3"/>
  <c r="AV23" i="3"/>
  <c r="AS13" i="3"/>
  <c r="AQ21" i="3"/>
  <c r="K22" i="6"/>
  <c r="K23" i="6"/>
  <c r="L22" i="6"/>
  <c r="AV22" i="3"/>
  <c r="AQ12" i="3"/>
  <c r="AQ5" i="3"/>
  <c r="L22" i="7"/>
  <c r="AY13" i="4"/>
  <c r="AU13" i="4"/>
  <c r="L23" i="7"/>
  <c r="AS18" i="4"/>
  <c r="AZ13" i="4"/>
  <c r="AS5" i="4"/>
  <c r="AS21" i="4"/>
  <c r="BB13" i="4"/>
  <c r="AW13" i="4"/>
  <c r="BA13" i="4"/>
  <c r="AS20" i="4"/>
  <c r="K13" i="7"/>
  <c r="BC13" i="4"/>
  <c r="AX13" i="4"/>
  <c r="L13" i="7"/>
  <c r="AS9" i="4"/>
  <c r="BB23" i="4"/>
  <c r="BB22" i="4"/>
  <c r="AZ22" i="4"/>
  <c r="AZ23" i="4"/>
  <c r="BA22" i="4"/>
  <c r="BA23" i="4"/>
  <c r="BC23" i="4"/>
  <c r="BC22" i="4"/>
  <c r="K22" i="7"/>
  <c r="K23" i="7"/>
  <c r="AV13" i="4"/>
  <c r="AT13" i="4"/>
  <c r="AY23" i="4"/>
  <c r="AY22" i="4"/>
  <c r="AX23" i="4"/>
  <c r="AX22" i="4"/>
  <c r="AU23" i="4"/>
  <c r="AU22" i="4"/>
  <c r="AV23" i="4"/>
  <c r="AV22" i="4"/>
  <c r="AQ17" i="3"/>
  <c r="AQ20" i="3"/>
  <c r="AT23" i="3"/>
  <c r="AT22" i="3"/>
  <c r="AR22" i="3"/>
  <c r="AT23" i="4"/>
  <c r="AT22" i="4"/>
  <c r="AS17" i="4"/>
  <c r="AQ18" i="3"/>
  <c r="AQ10" i="3"/>
  <c r="AS11" i="4"/>
  <c r="AQ11" i="3"/>
  <c r="AS19" i="4"/>
  <c r="AS10" i="4"/>
  <c r="AQ19" i="3"/>
  <c r="AP21" i="3"/>
  <c r="AP6" i="3"/>
  <c r="AR24" i="4"/>
  <c r="JP19" i="2"/>
  <c r="JM5" i="2"/>
  <c r="JN5" i="2"/>
  <c r="JO5" i="2"/>
  <c r="JP5" i="2"/>
  <c r="JQ5" i="2"/>
  <c r="JR5" i="2"/>
  <c r="JS5" i="2"/>
  <c r="JT5" i="2"/>
  <c r="JU5" i="2"/>
  <c r="JV5" i="2"/>
  <c r="JW5" i="2"/>
  <c r="JX5" i="2"/>
  <c r="JY5" i="2"/>
  <c r="JZ5" i="2"/>
  <c r="KA5" i="2"/>
  <c r="KB5" i="2"/>
  <c r="KC5" i="2"/>
  <c r="KD5" i="2"/>
  <c r="KE5" i="2"/>
  <c r="KF5" i="2"/>
  <c r="KG5" i="2"/>
  <c r="KH5" i="2"/>
  <c r="KI5" i="2"/>
  <c r="KJ5" i="2"/>
  <c r="KK5" i="2"/>
  <c r="KL5" i="2"/>
  <c r="KM5" i="2"/>
  <c r="KN5" i="2"/>
  <c r="KO5" i="2"/>
  <c r="KP5" i="2"/>
  <c r="KQ5" i="2"/>
  <c r="KR5" i="2"/>
  <c r="KS5" i="2"/>
  <c r="KT5" i="2"/>
  <c r="KU5" i="2"/>
  <c r="KV5" i="2"/>
  <c r="KW5" i="2"/>
  <c r="KX5" i="2"/>
  <c r="KY5" i="2"/>
  <c r="KZ5" i="2"/>
  <c r="LA5" i="2"/>
  <c r="LB5" i="2"/>
  <c r="LC5" i="2"/>
  <c r="LD5" i="2"/>
  <c r="LE5" i="2"/>
  <c r="LF5" i="2"/>
  <c r="LG5" i="2"/>
  <c r="LH5" i="2"/>
  <c r="LI5" i="2"/>
  <c r="LJ5" i="2"/>
  <c r="LK5" i="2"/>
  <c r="LL5" i="2"/>
  <c r="LM5" i="2"/>
  <c r="LN5" i="2"/>
  <c r="LO5" i="2"/>
  <c r="LP5" i="2"/>
  <c r="LQ5" i="2"/>
  <c r="LR5" i="2"/>
  <c r="LS5" i="2"/>
  <c r="LT5" i="2"/>
  <c r="LU5" i="2"/>
  <c r="LV5" i="2"/>
  <c r="LW5" i="2"/>
  <c r="LX5" i="2"/>
  <c r="LY5" i="2"/>
  <c r="LZ5" i="2"/>
  <c r="MA5" i="2"/>
  <c r="MB5" i="2"/>
  <c r="MC5" i="2"/>
  <c r="MD5" i="2"/>
  <c r="ME5" i="2"/>
  <c r="MF5" i="2"/>
  <c r="MG5" i="2"/>
  <c r="MH5" i="2"/>
  <c r="MI5" i="2"/>
  <c r="MJ5" i="2"/>
  <c r="MK5" i="2"/>
  <c r="ML5" i="2"/>
  <c r="MM5" i="2"/>
  <c r="MN5" i="2"/>
  <c r="MO5" i="2"/>
  <c r="MP5" i="2"/>
  <c r="MQ5" i="2"/>
  <c r="MR5" i="2"/>
  <c r="MS5" i="2"/>
  <c r="MT5" i="2"/>
  <c r="MU5" i="2"/>
  <c r="MV5" i="2"/>
  <c r="MW5" i="2"/>
  <c r="MX5" i="2"/>
  <c r="MY5" i="2"/>
  <c r="MZ5" i="2"/>
  <c r="NA5" i="2"/>
  <c r="NB5" i="2"/>
  <c r="NC5" i="2"/>
  <c r="IQ5" i="2"/>
  <c r="IR5" i="2"/>
  <c r="IS5" i="2"/>
  <c r="IT5" i="2"/>
  <c r="IU5" i="2"/>
  <c r="IV5" i="2"/>
  <c r="IW5" i="2"/>
  <c r="IX5" i="2"/>
  <c r="IY5" i="2"/>
  <c r="IZ5" i="2"/>
  <c r="JA5" i="2"/>
  <c r="JB5" i="2"/>
  <c r="JC5" i="2"/>
  <c r="JD5" i="2"/>
  <c r="JE5" i="2"/>
  <c r="JF5" i="2"/>
  <c r="JG5" i="2"/>
  <c r="JH5" i="2"/>
  <c r="JI5" i="2"/>
  <c r="JJ5" i="2"/>
  <c r="JK5" i="2"/>
  <c r="JL5" i="2"/>
  <c r="J21" i="6"/>
  <c r="J14" i="6"/>
  <c r="J12" i="6"/>
  <c r="J6" i="6"/>
  <c r="J5" i="6"/>
  <c r="J24" i="6"/>
  <c r="J25" i="6"/>
  <c r="AO21" i="3"/>
  <c r="AO6" i="3"/>
  <c r="AQ18" i="4"/>
  <c r="AQ24" i="4"/>
  <c r="AN21" i="3"/>
  <c r="AN20" i="3"/>
  <c r="AN6" i="3"/>
  <c r="AP24" i="4"/>
  <c r="AO24" i="4"/>
  <c r="AM21" i="3"/>
  <c r="AM12" i="3"/>
  <c r="AM6" i="3"/>
  <c r="AL6" i="3"/>
  <c r="AL21" i="3"/>
  <c r="AN24" i="4"/>
  <c r="IP5" i="2"/>
  <c r="IO5" i="2"/>
  <c r="AM5" i="4"/>
  <c r="AM24" i="4"/>
  <c r="I14" i="6"/>
  <c r="I6" i="6"/>
  <c r="AK6" i="3"/>
  <c r="AJ6" i="3"/>
  <c r="IN11" i="2"/>
  <c r="IN5" i="2"/>
  <c r="IN10" i="2"/>
  <c r="IN9" i="2"/>
  <c r="IN18" i="2"/>
  <c r="IO18" i="2"/>
  <c r="IN17" i="2"/>
  <c r="IN19" i="2"/>
  <c r="I25" i="6"/>
  <c r="I24" i="6"/>
  <c r="I5" i="6"/>
  <c r="AK24" i="4"/>
  <c r="AL24" i="4"/>
  <c r="AJ21" i="3"/>
  <c r="AJ12" i="3"/>
  <c r="AI21" i="3"/>
  <c r="AI6" i="3"/>
  <c r="ID5" i="2"/>
  <c r="IE5" i="2"/>
  <c r="IF5" i="2"/>
  <c r="IG5" i="2"/>
  <c r="IH5" i="2"/>
  <c r="II5" i="2"/>
  <c r="IJ5" i="2"/>
  <c r="IK5" i="2"/>
  <c r="IL5" i="2"/>
  <c r="IM5" i="2"/>
  <c r="GX5" i="2"/>
  <c r="GY5" i="2"/>
  <c r="GZ5" i="2"/>
  <c r="HA5" i="2"/>
  <c r="HB5" i="2"/>
  <c r="HC5" i="2"/>
  <c r="HD5" i="2"/>
  <c r="HE5" i="2"/>
  <c r="HF5" i="2"/>
  <c r="HG5" i="2"/>
  <c r="HH5" i="2"/>
  <c r="HI5" i="2"/>
  <c r="HJ5" i="2"/>
  <c r="HK5" i="2"/>
  <c r="HL5" i="2"/>
  <c r="HM5" i="2"/>
  <c r="HN5" i="2"/>
  <c r="HO5" i="2"/>
  <c r="HP5" i="2"/>
  <c r="HQ5" i="2"/>
  <c r="HR5" i="2"/>
  <c r="HS5" i="2"/>
  <c r="HT5" i="2"/>
  <c r="HU5" i="2"/>
  <c r="HV5" i="2"/>
  <c r="HW5" i="2"/>
  <c r="HX5" i="2"/>
  <c r="HY5" i="2"/>
  <c r="HZ5" i="2"/>
  <c r="IA5" i="2"/>
  <c r="IB5" i="2"/>
  <c r="IC5" i="2"/>
  <c r="HP20" i="1"/>
  <c r="HQ20" i="1"/>
  <c r="HR20" i="1"/>
  <c r="HS20" i="1"/>
  <c r="HT20" i="1"/>
  <c r="HU20" i="1"/>
  <c r="HV20" i="1"/>
  <c r="HW20" i="1"/>
  <c r="HX20" i="1"/>
  <c r="HY20" i="1"/>
  <c r="HZ20" i="1"/>
  <c r="IA20" i="1"/>
  <c r="IB20" i="1"/>
  <c r="IC20" i="1"/>
  <c r="ID20" i="1"/>
  <c r="IE20" i="1"/>
  <c r="IF20" i="1"/>
  <c r="IG20" i="1"/>
  <c r="IH20" i="1"/>
  <c r="II20" i="1"/>
  <c r="IJ20" i="1"/>
  <c r="IL20" i="1"/>
  <c r="IM20" i="1"/>
  <c r="IN20" i="1"/>
  <c r="IR20" i="1"/>
  <c r="IS20" i="1"/>
  <c r="IT20" i="1"/>
  <c r="IU20" i="1"/>
  <c r="IV20" i="1"/>
  <c r="IW20" i="1"/>
  <c r="IX20" i="1"/>
  <c r="IY20" i="1"/>
  <c r="IZ20" i="1"/>
  <c r="JA20" i="1"/>
  <c r="JB20" i="1"/>
  <c r="JC20" i="1"/>
  <c r="JD20" i="1"/>
  <c r="JE20" i="1"/>
  <c r="JF20" i="1"/>
  <c r="JG20" i="1"/>
  <c r="JH20" i="1"/>
  <c r="JI20" i="1"/>
  <c r="JJ20" i="1"/>
  <c r="JK20" i="1"/>
  <c r="JL20" i="1"/>
  <c r="JM20" i="1"/>
  <c r="JN20" i="1"/>
  <c r="JO20" i="1"/>
  <c r="JP20" i="1"/>
  <c r="JQ20" i="1"/>
  <c r="JR20" i="1"/>
  <c r="JS20" i="1"/>
  <c r="JT20" i="1"/>
  <c r="JU20" i="1"/>
  <c r="JV20" i="1"/>
  <c r="JW20" i="1"/>
  <c r="JX20" i="1"/>
  <c r="JY20" i="1"/>
  <c r="JZ20" i="1"/>
  <c r="KA20" i="1"/>
  <c r="KB20" i="1"/>
  <c r="KC20" i="1"/>
  <c r="KD20" i="1"/>
  <c r="KE20" i="1"/>
  <c r="KF20" i="1"/>
  <c r="KG20" i="1"/>
  <c r="KH20" i="1"/>
  <c r="KI20" i="1"/>
  <c r="KJ20" i="1"/>
  <c r="KK20" i="1"/>
  <c r="KL20" i="1"/>
  <c r="KM20" i="1"/>
  <c r="KN20" i="1"/>
  <c r="KO20" i="1"/>
  <c r="KP20" i="1"/>
  <c r="KQ20" i="1"/>
  <c r="KR20" i="1"/>
  <c r="KS20" i="1"/>
  <c r="KT20" i="1"/>
  <c r="KU20" i="1"/>
  <c r="KV20" i="1"/>
  <c r="KW20" i="1"/>
  <c r="KX20" i="1"/>
  <c r="KY20" i="1"/>
  <c r="KZ20" i="1"/>
  <c r="LA20" i="1"/>
  <c r="LB20" i="1"/>
  <c r="LC20" i="1"/>
  <c r="LD20" i="1"/>
  <c r="LE20" i="1"/>
  <c r="LF20" i="1"/>
  <c r="LG20" i="1"/>
  <c r="LH20" i="1"/>
  <c r="LI20" i="1"/>
  <c r="LJ20" i="1"/>
  <c r="LK20" i="1"/>
  <c r="LL20" i="1"/>
  <c r="LM20" i="1"/>
  <c r="LN20" i="1"/>
  <c r="LO20" i="1"/>
  <c r="LO22" i="1" s="1"/>
  <c r="LP20" i="1"/>
  <c r="LQ20" i="1"/>
  <c r="LR20" i="1"/>
  <c r="LS20" i="1"/>
  <c r="LT20" i="1"/>
  <c r="LU20" i="1"/>
  <c r="LV20" i="1"/>
  <c r="LW20" i="1"/>
  <c r="LX20" i="1"/>
  <c r="LY20" i="1"/>
  <c r="LZ20" i="1"/>
  <c r="MA20" i="1"/>
  <c r="MB20" i="1"/>
  <c r="MC20" i="1"/>
  <c r="MD20" i="1"/>
  <c r="ME20" i="1"/>
  <c r="MF20" i="1"/>
  <c r="MG20" i="1"/>
  <c r="MH20" i="1"/>
  <c r="MI20" i="1"/>
  <c r="MJ20" i="1"/>
  <c r="MK20" i="1"/>
  <c r="ML20" i="1"/>
  <c r="MM20" i="1"/>
  <c r="MN20" i="1"/>
  <c r="MO20" i="1"/>
  <c r="MP20" i="1"/>
  <c r="MQ20" i="1"/>
  <c r="MR20" i="1"/>
  <c r="MS20" i="1"/>
  <c r="MT20" i="1"/>
  <c r="MU20" i="1"/>
  <c r="MV20" i="1"/>
  <c r="MW20" i="1"/>
  <c r="MX20" i="1"/>
  <c r="MY20" i="1"/>
  <c r="MZ20" i="1"/>
  <c r="NA20" i="1"/>
  <c r="NB20" i="1"/>
  <c r="NC20" i="1"/>
  <c r="HV19" i="1"/>
  <c r="HW19" i="1"/>
  <c r="HX19" i="1"/>
  <c r="HY19" i="1"/>
  <c r="HZ19" i="1"/>
  <c r="IA19" i="1"/>
  <c r="IB19" i="1"/>
  <c r="IC19" i="1"/>
  <c r="ID19" i="1"/>
  <c r="IE19" i="1"/>
  <c r="IF19" i="1"/>
  <c r="IG19" i="1"/>
  <c r="IH19" i="1"/>
  <c r="II19" i="1"/>
  <c r="IJ19" i="1"/>
  <c r="IK19" i="1"/>
  <c r="IL19" i="1"/>
  <c r="IM19" i="1"/>
  <c r="IN19" i="1"/>
  <c r="IO19" i="1"/>
  <c r="IP19" i="1"/>
  <c r="IQ19" i="1"/>
  <c r="IR19" i="1"/>
  <c r="IS19" i="1"/>
  <c r="IT19" i="1"/>
  <c r="IU19" i="1"/>
  <c r="IV19" i="1"/>
  <c r="IW19" i="1"/>
  <c r="IX19" i="1"/>
  <c r="IY19" i="1"/>
  <c r="IZ19" i="1"/>
  <c r="JA19" i="1"/>
  <c r="JA22" i="1" s="1"/>
  <c r="JB19" i="1"/>
  <c r="JC19" i="1"/>
  <c r="JD19" i="1"/>
  <c r="JE19" i="1"/>
  <c r="JF19" i="1"/>
  <c r="JG19" i="1"/>
  <c r="JH19" i="1"/>
  <c r="JI19" i="1"/>
  <c r="JJ19" i="1"/>
  <c r="JK19" i="1"/>
  <c r="JL19" i="1"/>
  <c r="JM19" i="1"/>
  <c r="JN19" i="1"/>
  <c r="JO19" i="1"/>
  <c r="JP19" i="1"/>
  <c r="JQ19" i="1"/>
  <c r="JR19" i="1"/>
  <c r="JS19" i="1"/>
  <c r="JT19" i="1"/>
  <c r="JU19" i="1"/>
  <c r="JV19" i="1"/>
  <c r="JW19" i="1"/>
  <c r="JX19" i="1"/>
  <c r="JY19" i="1"/>
  <c r="JZ19" i="1"/>
  <c r="KA19" i="1"/>
  <c r="KB19" i="1"/>
  <c r="KC19" i="1"/>
  <c r="KD19" i="1"/>
  <c r="KE19" i="1"/>
  <c r="KF19" i="1"/>
  <c r="KG19" i="1"/>
  <c r="KH19" i="1"/>
  <c r="KI19" i="1"/>
  <c r="KJ19" i="1"/>
  <c r="KK19" i="1"/>
  <c r="KL19" i="1"/>
  <c r="KM19" i="1"/>
  <c r="KN19" i="1"/>
  <c r="KO19" i="1"/>
  <c r="KP19" i="1"/>
  <c r="KQ19" i="1"/>
  <c r="KR19" i="1"/>
  <c r="KS19" i="1"/>
  <c r="KT19" i="1"/>
  <c r="KU19" i="1"/>
  <c r="KV19" i="1"/>
  <c r="KW19" i="1"/>
  <c r="KW22" i="1" s="1"/>
  <c r="KX19" i="1"/>
  <c r="KY19" i="1"/>
  <c r="KZ19" i="1"/>
  <c r="LA19" i="1"/>
  <c r="LB19" i="1"/>
  <c r="LC19" i="1"/>
  <c r="LD19" i="1"/>
  <c r="LE19" i="1"/>
  <c r="LE22" i="1" s="1"/>
  <c r="LF19" i="1"/>
  <c r="LG19" i="1"/>
  <c r="LH19" i="1"/>
  <c r="LI19" i="1"/>
  <c r="LJ19" i="1"/>
  <c r="LK19" i="1"/>
  <c r="LL19" i="1"/>
  <c r="LM19" i="1"/>
  <c r="LN19" i="1"/>
  <c r="LP19" i="1"/>
  <c r="LQ19" i="1"/>
  <c r="LR19" i="1"/>
  <c r="LS19" i="1"/>
  <c r="LT19" i="1"/>
  <c r="LU19" i="1"/>
  <c r="LV19" i="1"/>
  <c r="LW19" i="1"/>
  <c r="LX19" i="1"/>
  <c r="LY19" i="1"/>
  <c r="LZ19" i="1"/>
  <c r="MA19" i="1"/>
  <c r="MB19" i="1"/>
  <c r="MC19" i="1"/>
  <c r="MD19" i="1"/>
  <c r="ME19" i="1"/>
  <c r="MF19" i="1"/>
  <c r="MG19" i="1"/>
  <c r="MH19" i="1"/>
  <c r="MI19" i="1"/>
  <c r="MJ19" i="1"/>
  <c r="MK19" i="1"/>
  <c r="MK22" i="1" s="1"/>
  <c r="ML19" i="1"/>
  <c r="MM19" i="1"/>
  <c r="MN19" i="1"/>
  <c r="MO19" i="1"/>
  <c r="MQ19" i="1"/>
  <c r="MR19" i="1"/>
  <c r="MS19" i="1"/>
  <c r="MT19" i="1"/>
  <c r="MU19" i="1"/>
  <c r="MV19" i="1"/>
  <c r="MW19" i="1"/>
  <c r="MX19" i="1"/>
  <c r="MY19" i="1"/>
  <c r="MZ19" i="1"/>
  <c r="NA19" i="1"/>
  <c r="NB19" i="1"/>
  <c r="NC19" i="1"/>
  <c r="HP19" i="1"/>
  <c r="HQ19" i="1"/>
  <c r="HR19" i="1"/>
  <c r="HS19" i="1"/>
  <c r="HS22" i="1" s="1"/>
  <c r="HT19" i="1"/>
  <c r="HU19" i="1"/>
  <c r="HF20" i="1"/>
  <c r="HG20" i="1"/>
  <c r="HH20" i="1"/>
  <c r="HI20" i="1"/>
  <c r="HJ20" i="1"/>
  <c r="HK20" i="1"/>
  <c r="HL20" i="1"/>
  <c r="HM20" i="1"/>
  <c r="HN20" i="1"/>
  <c r="HO20" i="1"/>
  <c r="HF19" i="1"/>
  <c r="HG19" i="1"/>
  <c r="HH19" i="1"/>
  <c r="HI19" i="1"/>
  <c r="HJ19" i="1"/>
  <c r="HK19" i="1"/>
  <c r="HL19" i="1"/>
  <c r="HM19" i="1"/>
  <c r="HN19" i="1"/>
  <c r="HO19" i="1"/>
  <c r="HZ21" i="2"/>
  <c r="AJ20" i="4"/>
  <c r="AH6" i="3"/>
  <c r="AJ24" i="4"/>
  <c r="AI5" i="4"/>
  <c r="AI24" i="4"/>
  <c r="AH5" i="4"/>
  <c r="AG6" i="3"/>
  <c r="AG11" i="3" s="1"/>
  <c r="AG12" i="3"/>
  <c r="AG21" i="3"/>
  <c r="AH24" i="4"/>
  <c r="AF21" i="3"/>
  <c r="AF6" i="3"/>
  <c r="AF5" i="3"/>
  <c r="HF18" i="1"/>
  <c r="GX20" i="1"/>
  <c r="GY20" i="1"/>
  <c r="GZ20" i="1"/>
  <c r="HA20" i="1"/>
  <c r="HB20" i="1"/>
  <c r="HC20" i="1"/>
  <c r="HD20" i="1"/>
  <c r="HE20" i="1"/>
  <c r="GX19" i="1"/>
  <c r="GX22" i="1" s="1"/>
  <c r="GY19" i="1"/>
  <c r="GZ19" i="1"/>
  <c r="HA19" i="1"/>
  <c r="HA22" i="1" s="1"/>
  <c r="HB19" i="1"/>
  <c r="HB22" i="1" s="1"/>
  <c r="HC19" i="1"/>
  <c r="HD19" i="1"/>
  <c r="HE19" i="1"/>
  <c r="H14" i="6"/>
  <c r="H6" i="6"/>
  <c r="H25" i="6"/>
  <c r="H24" i="6"/>
  <c r="GT19" i="1"/>
  <c r="GU19" i="1"/>
  <c r="GV19" i="1"/>
  <c r="GW19" i="1"/>
  <c r="GT20" i="1"/>
  <c r="GU20" i="1"/>
  <c r="GV20" i="1"/>
  <c r="GW20" i="1"/>
  <c r="GT21" i="1"/>
  <c r="GU21" i="1"/>
  <c r="GV21" i="1"/>
  <c r="GW21" i="1"/>
  <c r="GX17" i="2"/>
  <c r="GX10" i="2"/>
  <c r="GX9" i="2"/>
  <c r="B20" i="2"/>
  <c r="J20" i="6"/>
  <c r="IQ20" i="1"/>
  <c r="IP20" i="1"/>
  <c r="C21" i="1"/>
  <c r="D21" i="1"/>
  <c r="E21" i="1"/>
  <c r="F21" i="1"/>
  <c r="G21" i="1"/>
  <c r="H21" i="1"/>
  <c r="I21" i="1"/>
  <c r="J21" i="1"/>
  <c r="K21" i="1"/>
  <c r="L21" i="1"/>
  <c r="M21" i="1"/>
  <c r="N21" i="1"/>
  <c r="O21" i="1"/>
  <c r="P21" i="1"/>
  <c r="Q21" i="1"/>
  <c r="R21" i="1"/>
  <c r="S21" i="1"/>
  <c r="T21" i="1"/>
  <c r="U21" i="1"/>
  <c r="V21" i="1"/>
  <c r="W21" i="1"/>
  <c r="X21" i="1"/>
  <c r="Y21" i="1"/>
  <c r="Z21" i="1"/>
  <c r="AA21" i="1"/>
  <c r="AB21" i="1"/>
  <c r="AC21" i="1"/>
  <c r="AD21" i="1"/>
  <c r="AE21" i="1"/>
  <c r="AF21" i="1"/>
  <c r="AG21" i="1"/>
  <c r="AH21" i="1"/>
  <c r="AI21" i="1"/>
  <c r="AJ21" i="1"/>
  <c r="AK21" i="1"/>
  <c r="AL21" i="1"/>
  <c r="AM21" i="1"/>
  <c r="AN21" i="1"/>
  <c r="AO21" i="1"/>
  <c r="AP21" i="1"/>
  <c r="AQ21" i="1"/>
  <c r="AR21" i="1"/>
  <c r="AS21" i="1"/>
  <c r="AT21" i="1"/>
  <c r="AU21" i="1"/>
  <c r="AV21" i="1"/>
  <c r="AW21" i="1"/>
  <c r="AX21" i="1"/>
  <c r="AY21" i="1"/>
  <c r="AZ21" i="1"/>
  <c r="BA21" i="1"/>
  <c r="BB21" i="1"/>
  <c r="BC21" i="1"/>
  <c r="BD21" i="1"/>
  <c r="BE21" i="1"/>
  <c r="BF21" i="1"/>
  <c r="BG21" i="1"/>
  <c r="BH21" i="1"/>
  <c r="BI21" i="1"/>
  <c r="BJ21" i="1"/>
  <c r="BK21" i="1"/>
  <c r="BL21" i="1"/>
  <c r="BM21" i="1"/>
  <c r="BN21" i="1"/>
  <c r="BO21" i="1"/>
  <c r="BP21" i="1"/>
  <c r="BQ21" i="1"/>
  <c r="BR21" i="1"/>
  <c r="BS21" i="1"/>
  <c r="BT21" i="1"/>
  <c r="BU21" i="1"/>
  <c r="BV21" i="1"/>
  <c r="BW21" i="1"/>
  <c r="BX21" i="1"/>
  <c r="BY21" i="1"/>
  <c r="BZ21" i="1"/>
  <c r="CA21" i="1"/>
  <c r="CB21" i="1"/>
  <c r="CC21" i="1"/>
  <c r="CD21" i="1"/>
  <c r="CE21" i="1"/>
  <c r="CF21" i="1"/>
  <c r="CG21" i="1"/>
  <c r="CH21" i="1"/>
  <c r="CI21" i="1"/>
  <c r="CJ21" i="1"/>
  <c r="CK21" i="1"/>
  <c r="CL21" i="1"/>
  <c r="CM21" i="1"/>
  <c r="CN21" i="1"/>
  <c r="CO21" i="1"/>
  <c r="CP21" i="1"/>
  <c r="CQ21" i="1"/>
  <c r="CR21" i="1"/>
  <c r="CS21" i="1"/>
  <c r="CT21" i="1"/>
  <c r="CU21" i="1"/>
  <c r="CV21" i="1"/>
  <c r="CW21" i="1"/>
  <c r="CX21" i="1"/>
  <c r="CY21" i="1"/>
  <c r="CZ21" i="1"/>
  <c r="DA21" i="1"/>
  <c r="DB21" i="1"/>
  <c r="DC21" i="1"/>
  <c r="DD21" i="1"/>
  <c r="DE21" i="1"/>
  <c r="DF21" i="1"/>
  <c r="DG21" i="1"/>
  <c r="DH21" i="1"/>
  <c r="DI21" i="1"/>
  <c r="DJ21" i="1"/>
  <c r="DK21" i="1"/>
  <c r="DL21" i="1"/>
  <c r="DM21" i="1"/>
  <c r="DN21" i="1"/>
  <c r="DO21" i="1"/>
  <c r="DP21" i="1"/>
  <c r="DQ21" i="1"/>
  <c r="DR21" i="1"/>
  <c r="DS21" i="1"/>
  <c r="DT21" i="1"/>
  <c r="DU21" i="1"/>
  <c r="DV21" i="1"/>
  <c r="DW21" i="1"/>
  <c r="DX21" i="1"/>
  <c r="DY21" i="1"/>
  <c r="DZ21" i="1"/>
  <c r="EA21" i="1"/>
  <c r="EB21" i="1"/>
  <c r="EC21" i="1"/>
  <c r="ED21" i="1"/>
  <c r="EE21" i="1"/>
  <c r="EF21" i="1"/>
  <c r="EG21" i="1"/>
  <c r="EH21" i="1"/>
  <c r="EI21" i="1"/>
  <c r="EJ21" i="1"/>
  <c r="EK21" i="1"/>
  <c r="EL21" i="1"/>
  <c r="EM21" i="1"/>
  <c r="EN21" i="1"/>
  <c r="EO21" i="1"/>
  <c r="EP21" i="1"/>
  <c r="EQ21" i="1"/>
  <c r="ER21" i="1"/>
  <c r="ES21" i="1"/>
  <c r="ET21" i="1"/>
  <c r="EU21" i="1"/>
  <c r="EV21" i="1"/>
  <c r="EW21" i="1"/>
  <c r="EX21" i="1"/>
  <c r="EY21" i="1"/>
  <c r="EZ21" i="1"/>
  <c r="FA21" i="1"/>
  <c r="FB21" i="1"/>
  <c r="FC21" i="1"/>
  <c r="FD21" i="1"/>
  <c r="FE21" i="1"/>
  <c r="FF21" i="1"/>
  <c r="FG21" i="1"/>
  <c r="FH21" i="1"/>
  <c r="FI21" i="1"/>
  <c r="FJ21" i="1"/>
  <c r="FK21" i="1"/>
  <c r="FL21" i="1"/>
  <c r="FM21" i="1"/>
  <c r="FN21" i="1"/>
  <c r="FO21" i="1"/>
  <c r="FP21" i="1"/>
  <c r="FQ21" i="1"/>
  <c r="FR21" i="1"/>
  <c r="FS21" i="1"/>
  <c r="FT21" i="1"/>
  <c r="FU21" i="1"/>
  <c r="FV21" i="1"/>
  <c r="FW21" i="1"/>
  <c r="FX21" i="1"/>
  <c r="FY21" i="1"/>
  <c r="FZ21" i="1"/>
  <c r="GA21" i="1"/>
  <c r="GB21" i="1"/>
  <c r="GC21" i="1"/>
  <c r="GD21" i="1"/>
  <c r="GE21" i="1"/>
  <c r="GF21" i="1"/>
  <c r="GG21" i="1"/>
  <c r="GH21" i="1"/>
  <c r="GI21" i="1"/>
  <c r="GJ21" i="1"/>
  <c r="GK21" i="1"/>
  <c r="GL21" i="1"/>
  <c r="GM21" i="1"/>
  <c r="GN21" i="1"/>
  <c r="GO21" i="1"/>
  <c r="GP21" i="1"/>
  <c r="GQ21" i="1"/>
  <c r="GR21" i="1"/>
  <c r="GS21" i="1"/>
  <c r="GX21" i="1"/>
  <c r="GY21" i="1"/>
  <c r="GZ21" i="1"/>
  <c r="HA21" i="1"/>
  <c r="HB21" i="1"/>
  <c r="HC21" i="1"/>
  <c r="HD21" i="1"/>
  <c r="HE21" i="1"/>
  <c r="HF21" i="1"/>
  <c r="HG21" i="1"/>
  <c r="HH21" i="1"/>
  <c r="HI21" i="1"/>
  <c r="HJ21" i="1"/>
  <c r="HK21" i="1"/>
  <c r="HL21" i="1"/>
  <c r="HM21" i="1"/>
  <c r="HN21" i="1"/>
  <c r="HO21" i="1"/>
  <c r="HP21" i="1"/>
  <c r="HQ21" i="1"/>
  <c r="HR21" i="1"/>
  <c r="HS21" i="1"/>
  <c r="HS23" i="1" s="1"/>
  <c r="HT21" i="1"/>
  <c r="HU21" i="1"/>
  <c r="HV21" i="1"/>
  <c r="HV23" i="1" s="1"/>
  <c r="HW21" i="1"/>
  <c r="HX21" i="1"/>
  <c r="HY21" i="1"/>
  <c r="HZ21" i="1"/>
  <c r="IA21" i="1"/>
  <c r="IB21" i="1"/>
  <c r="IC21" i="1"/>
  <c r="ID21" i="1"/>
  <c r="IE21" i="1"/>
  <c r="IF21" i="1"/>
  <c r="IG21" i="1"/>
  <c r="IH21" i="1"/>
  <c r="II21" i="1"/>
  <c r="IJ21" i="1"/>
  <c r="IK21" i="1"/>
  <c r="IL21" i="1"/>
  <c r="IM21" i="1"/>
  <c r="IN21" i="1"/>
  <c r="IO21" i="1"/>
  <c r="IP21" i="1"/>
  <c r="IQ21" i="1"/>
  <c r="IR21" i="1"/>
  <c r="IS21" i="1"/>
  <c r="IT21" i="1"/>
  <c r="IU21" i="1"/>
  <c r="IV21" i="1"/>
  <c r="IW21" i="1"/>
  <c r="IX21" i="1"/>
  <c r="IY21" i="1"/>
  <c r="IZ21" i="1"/>
  <c r="JA21" i="1"/>
  <c r="JB21" i="1"/>
  <c r="JB23" i="1" s="1"/>
  <c r="JC21" i="1"/>
  <c r="JD21" i="1"/>
  <c r="JE21" i="1"/>
  <c r="JF21" i="1"/>
  <c r="JG21" i="1"/>
  <c r="JH21" i="1"/>
  <c r="JI21" i="1"/>
  <c r="JJ21" i="1"/>
  <c r="JK21" i="1"/>
  <c r="JL21" i="1"/>
  <c r="JM21" i="1"/>
  <c r="JN21" i="1"/>
  <c r="JO21" i="1"/>
  <c r="JP21" i="1"/>
  <c r="JQ21" i="1"/>
  <c r="JR21" i="1"/>
  <c r="JS21" i="1"/>
  <c r="JT21" i="1"/>
  <c r="JU21" i="1"/>
  <c r="JV21" i="1"/>
  <c r="JW21" i="1"/>
  <c r="JX21" i="1"/>
  <c r="JY21" i="1"/>
  <c r="JZ21" i="1"/>
  <c r="KA21" i="1"/>
  <c r="KB21" i="1"/>
  <c r="KC21" i="1"/>
  <c r="KD21" i="1"/>
  <c r="KE21" i="1"/>
  <c r="KF21" i="1"/>
  <c r="KG21" i="1"/>
  <c r="KH21" i="1"/>
  <c r="KI21" i="1"/>
  <c r="KJ21" i="1"/>
  <c r="KK21" i="1"/>
  <c r="KL21" i="1"/>
  <c r="KM21" i="1"/>
  <c r="KN21" i="1"/>
  <c r="KO21" i="1"/>
  <c r="KP21" i="1"/>
  <c r="KQ21" i="1"/>
  <c r="KR21" i="1"/>
  <c r="KS21" i="1"/>
  <c r="KT21" i="1"/>
  <c r="KU21" i="1"/>
  <c r="KU23" i="1" s="1"/>
  <c r="KV21" i="1"/>
  <c r="KW21" i="1"/>
  <c r="KX21" i="1"/>
  <c r="KX23" i="1" s="1"/>
  <c r="KY21" i="1"/>
  <c r="KZ21" i="1"/>
  <c r="LA21" i="1"/>
  <c r="LB21" i="1"/>
  <c r="LC21" i="1"/>
  <c r="LC23" i="1" s="1"/>
  <c r="LD21" i="1"/>
  <c r="LE21" i="1"/>
  <c r="LF21" i="1"/>
  <c r="LG21" i="1"/>
  <c r="LH21" i="1"/>
  <c r="LI21" i="1"/>
  <c r="LJ21" i="1"/>
  <c r="LK21" i="1"/>
  <c r="LK23" i="1" s="1"/>
  <c r="LL21" i="1"/>
  <c r="LM21" i="1"/>
  <c r="LN21" i="1"/>
  <c r="LN23" i="1" s="1"/>
  <c r="LO21" i="1"/>
  <c r="LO23" i="1" s="1"/>
  <c r="LP21" i="1"/>
  <c r="LQ21" i="1"/>
  <c r="LR21" i="1"/>
  <c r="LS21" i="1"/>
  <c r="LT21" i="1"/>
  <c r="LU21" i="1"/>
  <c r="LV21" i="1"/>
  <c r="LW21" i="1"/>
  <c r="LW23" i="1" s="1"/>
  <c r="LX21" i="1"/>
  <c r="LY21" i="1"/>
  <c r="LZ21" i="1"/>
  <c r="MA21" i="1"/>
  <c r="MB21" i="1"/>
  <c r="MC21" i="1"/>
  <c r="MD21" i="1"/>
  <c r="ME21" i="1"/>
  <c r="ME23" i="1" s="1"/>
  <c r="MF21" i="1"/>
  <c r="MG21" i="1"/>
  <c r="MH21" i="1"/>
  <c r="MI21" i="1"/>
  <c r="MJ21" i="1"/>
  <c r="MK21" i="1"/>
  <c r="ML21" i="1"/>
  <c r="MM21" i="1"/>
  <c r="MM23" i="1" s="1"/>
  <c r="MN21" i="1"/>
  <c r="MO21" i="1"/>
  <c r="MP21" i="1"/>
  <c r="MQ21" i="1"/>
  <c r="MQ23" i="1" s="1"/>
  <c r="MR21" i="1"/>
  <c r="MS21" i="1"/>
  <c r="MT21" i="1"/>
  <c r="MU21" i="1"/>
  <c r="MU23" i="1" s="1"/>
  <c r="MV21" i="1"/>
  <c r="MW21" i="1"/>
  <c r="MX21" i="1"/>
  <c r="MY21" i="1"/>
  <c r="MZ21" i="1"/>
  <c r="MZ23" i="1" s="1"/>
  <c r="NA21" i="1"/>
  <c r="NB21" i="1"/>
  <c r="NC21" i="1"/>
  <c r="NC23" i="1" s="1"/>
  <c r="CR21" i="2"/>
  <c r="CS21" i="2"/>
  <c r="CT21" i="2"/>
  <c r="CU21" i="2"/>
  <c r="CV21" i="2"/>
  <c r="CW21" i="2"/>
  <c r="CX21" i="2"/>
  <c r="CY21" i="2"/>
  <c r="CZ21" i="2"/>
  <c r="DA21" i="2"/>
  <c r="DB21" i="2"/>
  <c r="DC21" i="2"/>
  <c r="DD21" i="2"/>
  <c r="DE21" i="2"/>
  <c r="DF21" i="2"/>
  <c r="DG21" i="2"/>
  <c r="DH21" i="2"/>
  <c r="DI21" i="2"/>
  <c r="DJ21" i="2"/>
  <c r="DK21" i="2"/>
  <c r="DL21" i="2"/>
  <c r="DM21" i="2"/>
  <c r="DN21" i="2"/>
  <c r="DO21" i="2"/>
  <c r="DP21" i="2"/>
  <c r="DQ21" i="2"/>
  <c r="DR21" i="2"/>
  <c r="DS21" i="2"/>
  <c r="DT21" i="2"/>
  <c r="DU21" i="2"/>
  <c r="DV21" i="2"/>
  <c r="DW21" i="2"/>
  <c r="DX21" i="2"/>
  <c r="DY21" i="2"/>
  <c r="DZ21" i="2"/>
  <c r="EA21" i="2"/>
  <c r="EB21" i="2"/>
  <c r="EC21" i="2"/>
  <c r="ED21" i="2"/>
  <c r="EE21" i="2"/>
  <c r="EF21" i="2"/>
  <c r="EG21" i="2"/>
  <c r="EH21" i="2"/>
  <c r="EI21" i="2"/>
  <c r="EJ21" i="2"/>
  <c r="EK21" i="2"/>
  <c r="EL21" i="2"/>
  <c r="EM21" i="2"/>
  <c r="EN21" i="2"/>
  <c r="EO21" i="2"/>
  <c r="EP21" i="2"/>
  <c r="EQ21" i="2"/>
  <c r="ER21" i="2"/>
  <c r="ES21" i="2"/>
  <c r="ET21" i="2"/>
  <c r="EU21" i="2"/>
  <c r="EV21" i="2"/>
  <c r="EW21" i="2"/>
  <c r="EX21" i="2"/>
  <c r="EY21" i="2"/>
  <c r="EZ21" i="2"/>
  <c r="FA21" i="2"/>
  <c r="FB21" i="2"/>
  <c r="FC21" i="2"/>
  <c r="FD21" i="2"/>
  <c r="FE21" i="2"/>
  <c r="FF21" i="2"/>
  <c r="FG21" i="2"/>
  <c r="FH21" i="2"/>
  <c r="FI21" i="2"/>
  <c r="FJ21" i="2"/>
  <c r="FK21" i="2"/>
  <c r="FL21" i="2"/>
  <c r="FM21" i="2"/>
  <c r="FN21" i="2"/>
  <c r="FO21" i="2"/>
  <c r="FP21" i="2"/>
  <c r="FQ21" i="2"/>
  <c r="FR21" i="2"/>
  <c r="FS21" i="2"/>
  <c r="FT21" i="2"/>
  <c r="FU21" i="2"/>
  <c r="FV21" i="2"/>
  <c r="FW21" i="2"/>
  <c r="FX21" i="2"/>
  <c r="FY21" i="2"/>
  <c r="FZ21" i="2"/>
  <c r="GA21" i="2"/>
  <c r="GB21" i="2"/>
  <c r="GC21" i="2"/>
  <c r="GD21" i="2"/>
  <c r="GE21" i="2"/>
  <c r="GF21" i="2"/>
  <c r="GG21" i="2"/>
  <c r="GH21" i="2"/>
  <c r="GI21" i="2"/>
  <c r="GJ21" i="2"/>
  <c r="GK21" i="2"/>
  <c r="GL21" i="2"/>
  <c r="GM21" i="2"/>
  <c r="GN21" i="2"/>
  <c r="GO21" i="2"/>
  <c r="GP21" i="2"/>
  <c r="GQ21" i="2"/>
  <c r="GR21" i="2"/>
  <c r="GS21" i="2"/>
  <c r="GT21" i="2"/>
  <c r="GU21" i="2"/>
  <c r="GV21" i="2"/>
  <c r="GW21" i="2"/>
  <c r="GX21" i="2"/>
  <c r="GY21" i="2"/>
  <c r="GZ21" i="2"/>
  <c r="HA21" i="2"/>
  <c r="HB21" i="2"/>
  <c r="HC21" i="2"/>
  <c r="HD21" i="2"/>
  <c r="HE21" i="2"/>
  <c r="HF21" i="2"/>
  <c r="HG21" i="2"/>
  <c r="HH21" i="2"/>
  <c r="HI21" i="2"/>
  <c r="HJ21" i="2"/>
  <c r="HK21" i="2"/>
  <c r="HL21" i="2"/>
  <c r="HM21" i="2"/>
  <c r="HN21" i="2"/>
  <c r="HO21" i="2"/>
  <c r="HP21" i="2"/>
  <c r="HQ21" i="2"/>
  <c r="HR21" i="2"/>
  <c r="HS21" i="2"/>
  <c r="HT21" i="2"/>
  <c r="HU21" i="2"/>
  <c r="HV21" i="2"/>
  <c r="HW21" i="2"/>
  <c r="HX21" i="2"/>
  <c r="HY21" i="2"/>
  <c r="IA21" i="2"/>
  <c r="IB21" i="2"/>
  <c r="IC21" i="2"/>
  <c r="ID21" i="2"/>
  <c r="IE21" i="2"/>
  <c r="IF21" i="2"/>
  <c r="IG21" i="2"/>
  <c r="IH21" i="2"/>
  <c r="II21" i="2"/>
  <c r="IJ21" i="2"/>
  <c r="IK21" i="2"/>
  <c r="IL21" i="2"/>
  <c r="IM21" i="2"/>
  <c r="IN21" i="2"/>
  <c r="IO21" i="2"/>
  <c r="IP21" i="2"/>
  <c r="IQ21" i="2"/>
  <c r="IR21" i="2"/>
  <c r="IS21" i="2"/>
  <c r="IT21" i="2"/>
  <c r="IU21" i="2"/>
  <c r="IV21" i="2"/>
  <c r="IW21" i="2"/>
  <c r="IX21" i="2"/>
  <c r="IY21" i="2"/>
  <c r="IZ21" i="2"/>
  <c r="JA21" i="2"/>
  <c r="JB21" i="2"/>
  <c r="JC21" i="2"/>
  <c r="JD21" i="2"/>
  <c r="JE21" i="2"/>
  <c r="JF21" i="2"/>
  <c r="JG21" i="2"/>
  <c r="JH21" i="2"/>
  <c r="JI21" i="2"/>
  <c r="JJ21" i="2"/>
  <c r="JK21" i="2"/>
  <c r="JL21" i="2"/>
  <c r="JM21" i="2"/>
  <c r="JN21" i="2"/>
  <c r="JO21" i="2"/>
  <c r="JP21" i="2"/>
  <c r="JP23" i="2" s="1"/>
  <c r="JQ21" i="2"/>
  <c r="JR21" i="2"/>
  <c r="JS21" i="2"/>
  <c r="JT21" i="2"/>
  <c r="JU21" i="2"/>
  <c r="JV21" i="2"/>
  <c r="JW21" i="2"/>
  <c r="JX21" i="2"/>
  <c r="JY21" i="2"/>
  <c r="JZ21" i="2"/>
  <c r="KA21" i="2"/>
  <c r="KB21" i="2"/>
  <c r="KC21" i="2"/>
  <c r="KD21" i="2"/>
  <c r="KE21" i="2"/>
  <c r="KF21" i="2"/>
  <c r="KF23" i="2" s="1"/>
  <c r="KG21" i="2"/>
  <c r="KH21" i="2"/>
  <c r="KI21" i="2"/>
  <c r="KJ21" i="2"/>
  <c r="KK21" i="2"/>
  <c r="KL21" i="2"/>
  <c r="KM21" i="2"/>
  <c r="KN21" i="2"/>
  <c r="KO21" i="2"/>
  <c r="KP21" i="2"/>
  <c r="KQ21" i="2"/>
  <c r="KR21" i="2"/>
  <c r="KS21" i="2"/>
  <c r="KT21" i="2"/>
  <c r="KU21" i="2"/>
  <c r="KV21" i="2"/>
  <c r="KW21" i="2"/>
  <c r="KX21" i="2"/>
  <c r="KY21" i="2"/>
  <c r="KZ21" i="2"/>
  <c r="LA21" i="2"/>
  <c r="LB21" i="2"/>
  <c r="LC21" i="2"/>
  <c r="LD21" i="2"/>
  <c r="LE21" i="2"/>
  <c r="LF21" i="2"/>
  <c r="LG21" i="2"/>
  <c r="LH21" i="2"/>
  <c r="LJ21" i="2"/>
  <c r="LK21" i="2"/>
  <c r="LL21" i="2"/>
  <c r="LM21" i="2"/>
  <c r="LN21" i="2"/>
  <c r="LO21" i="2"/>
  <c r="LP21" i="2"/>
  <c r="LQ21" i="2"/>
  <c r="LR21" i="2"/>
  <c r="LS21" i="2"/>
  <c r="LT21" i="2"/>
  <c r="LU21" i="2"/>
  <c r="LV21" i="2"/>
  <c r="LW21" i="2"/>
  <c r="LX21" i="2"/>
  <c r="LY21" i="2"/>
  <c r="LZ21" i="2"/>
  <c r="MA21" i="2"/>
  <c r="MB21" i="2"/>
  <c r="MC21" i="2"/>
  <c r="MD21" i="2"/>
  <c r="ME21" i="2"/>
  <c r="MF21" i="2"/>
  <c r="MG21" i="2"/>
  <c r="MH21" i="2"/>
  <c r="MI21" i="2"/>
  <c r="MJ21" i="2"/>
  <c r="MK21" i="2"/>
  <c r="ML21" i="2"/>
  <c r="MM21" i="2"/>
  <c r="MN21" i="2"/>
  <c r="MO21" i="2"/>
  <c r="MP21" i="2"/>
  <c r="MQ21" i="2"/>
  <c r="MR21" i="2"/>
  <c r="MS21" i="2"/>
  <c r="MT21" i="2"/>
  <c r="MU21" i="2"/>
  <c r="MV21" i="2"/>
  <c r="MW21" i="2"/>
  <c r="MX21" i="2"/>
  <c r="MY21" i="2"/>
  <c r="MZ21" i="2"/>
  <c r="NA21" i="2"/>
  <c r="NB21" i="2"/>
  <c r="NC21" i="2"/>
  <c r="CP21" i="2"/>
  <c r="CQ21" i="2"/>
  <c r="C21" i="2"/>
  <c r="HF22" i="1"/>
  <c r="HO22" i="1"/>
  <c r="II22" i="1"/>
  <c r="KG22" i="1"/>
  <c r="MC22" i="1"/>
  <c r="LT23" i="1"/>
  <c r="GT17" i="1"/>
  <c r="GU17" i="1"/>
  <c r="GV17" i="1"/>
  <c r="GW17" i="1"/>
  <c r="GX17" i="1"/>
  <c r="GY17" i="1"/>
  <c r="GZ17" i="1"/>
  <c r="HA17" i="1"/>
  <c r="HB17" i="1"/>
  <c r="HC17" i="1"/>
  <c r="HD17" i="1"/>
  <c r="HE17" i="1"/>
  <c r="HF17" i="1"/>
  <c r="HG17" i="1"/>
  <c r="HH17" i="1"/>
  <c r="HI17" i="1"/>
  <c r="HJ17" i="1"/>
  <c r="HK17" i="1"/>
  <c r="HL17" i="1"/>
  <c r="HM17" i="1"/>
  <c r="HN17" i="1"/>
  <c r="HO17" i="1"/>
  <c r="HP17" i="1"/>
  <c r="HQ17" i="1"/>
  <c r="HR17" i="1"/>
  <c r="HS17" i="1"/>
  <c r="HT17" i="1"/>
  <c r="HU17" i="1"/>
  <c r="HV17" i="1"/>
  <c r="HW17" i="1"/>
  <c r="HX17" i="1"/>
  <c r="HY17" i="1"/>
  <c r="HZ17" i="1"/>
  <c r="IA17" i="1"/>
  <c r="IB17" i="1"/>
  <c r="IC17" i="1"/>
  <c r="ID17" i="1"/>
  <c r="IE17" i="1"/>
  <c r="IF17" i="1"/>
  <c r="IG17" i="1"/>
  <c r="IH17" i="1"/>
  <c r="II17" i="1"/>
  <c r="IJ17" i="1"/>
  <c r="IL17" i="1"/>
  <c r="IM17" i="1"/>
  <c r="IN17" i="1"/>
  <c r="IO17" i="1"/>
  <c r="IP17" i="1"/>
  <c r="IQ17" i="1"/>
  <c r="IR17" i="1"/>
  <c r="IS17" i="1"/>
  <c r="IT17" i="1"/>
  <c r="IU17" i="1"/>
  <c r="IV17" i="1"/>
  <c r="IW17" i="1"/>
  <c r="IX17" i="1"/>
  <c r="IY17" i="1"/>
  <c r="IZ17" i="1"/>
  <c r="JA17" i="1"/>
  <c r="JB17" i="1"/>
  <c r="JC17" i="1"/>
  <c r="JD17" i="1"/>
  <c r="JE17" i="1"/>
  <c r="JF17" i="1"/>
  <c r="JG17" i="1"/>
  <c r="JH17" i="1"/>
  <c r="JI17" i="1"/>
  <c r="JJ17" i="1"/>
  <c r="JK17" i="1"/>
  <c r="JL17" i="1"/>
  <c r="JM17" i="1"/>
  <c r="JN17" i="1"/>
  <c r="JO17" i="1"/>
  <c r="JP17" i="1"/>
  <c r="JQ17" i="1"/>
  <c r="JR17" i="1"/>
  <c r="JS17" i="1"/>
  <c r="JT17" i="1"/>
  <c r="JU17" i="1"/>
  <c r="JV17" i="1"/>
  <c r="JW17" i="1"/>
  <c r="JX17" i="1"/>
  <c r="JY17" i="1"/>
  <c r="JZ17" i="1"/>
  <c r="KA17" i="1"/>
  <c r="KB17" i="1"/>
  <c r="KC17" i="1"/>
  <c r="KD17" i="1"/>
  <c r="KE17" i="1"/>
  <c r="KF17" i="1"/>
  <c r="KG17" i="1"/>
  <c r="KH17" i="1"/>
  <c r="KI17" i="1"/>
  <c r="KJ17" i="1"/>
  <c r="KK17" i="1"/>
  <c r="KL17" i="1"/>
  <c r="KM17" i="1"/>
  <c r="KN17" i="1"/>
  <c r="KO17" i="1"/>
  <c r="KP17" i="1"/>
  <c r="KQ17" i="1"/>
  <c r="KR17" i="1"/>
  <c r="KS17" i="1"/>
  <c r="KT17" i="1"/>
  <c r="KU17" i="1"/>
  <c r="KV17" i="1"/>
  <c r="KW17" i="1"/>
  <c r="KX17" i="1"/>
  <c r="KY17" i="1"/>
  <c r="KZ17" i="1"/>
  <c r="LA17" i="1"/>
  <c r="LB17" i="1"/>
  <c r="LC17" i="1"/>
  <c r="LD17" i="1"/>
  <c r="LE17" i="1"/>
  <c r="LF17" i="1"/>
  <c r="LG17" i="1"/>
  <c r="LH17" i="1"/>
  <c r="LI17" i="1"/>
  <c r="LJ17" i="1"/>
  <c r="LK17" i="1"/>
  <c r="LL17" i="1"/>
  <c r="LM17" i="1"/>
  <c r="LN17" i="1"/>
  <c r="LO17" i="1"/>
  <c r="LP17" i="1"/>
  <c r="LQ17" i="1"/>
  <c r="LR17" i="1"/>
  <c r="LS17" i="1"/>
  <c r="LT17" i="1"/>
  <c r="LU17" i="1"/>
  <c r="LV17" i="1"/>
  <c r="LW17" i="1"/>
  <c r="LX17" i="1"/>
  <c r="LY17" i="1"/>
  <c r="LZ17" i="1"/>
  <c r="MA17" i="1"/>
  <c r="MB17" i="1"/>
  <c r="MC17" i="1"/>
  <c r="MD17" i="1"/>
  <c r="ME17" i="1"/>
  <c r="MF17" i="1"/>
  <c r="MG17" i="1"/>
  <c r="MH17" i="1"/>
  <c r="MI17" i="1"/>
  <c r="MJ17" i="1"/>
  <c r="MK17" i="1"/>
  <c r="ML17" i="1"/>
  <c r="MM17" i="1"/>
  <c r="MN17" i="1"/>
  <c r="MO17" i="1"/>
  <c r="MP17" i="1"/>
  <c r="MQ17" i="1"/>
  <c r="MR17" i="1"/>
  <c r="MS17" i="1"/>
  <c r="MT17" i="1"/>
  <c r="MU17" i="1"/>
  <c r="MV17" i="1"/>
  <c r="MW17" i="1"/>
  <c r="MX17" i="1"/>
  <c r="MY17" i="1"/>
  <c r="MZ17" i="1"/>
  <c r="NA17" i="1"/>
  <c r="NB17" i="1"/>
  <c r="NC17" i="1"/>
  <c r="GT18" i="1"/>
  <c r="GU18" i="1"/>
  <c r="GV18" i="1"/>
  <c r="GW18" i="1"/>
  <c r="GX18" i="1"/>
  <c r="GY18" i="1"/>
  <c r="GZ18" i="1"/>
  <c r="HA18" i="1"/>
  <c r="HB18" i="1"/>
  <c r="HC18" i="1"/>
  <c r="HD18" i="1"/>
  <c r="HE18" i="1"/>
  <c r="HG18" i="1"/>
  <c r="HH18" i="1"/>
  <c r="HI18" i="1"/>
  <c r="HJ18" i="1"/>
  <c r="HK18" i="1"/>
  <c r="HL18" i="1"/>
  <c r="HM18" i="1"/>
  <c r="HN18" i="1"/>
  <c r="HO18" i="1"/>
  <c r="HP18" i="1"/>
  <c r="HQ18" i="1"/>
  <c r="HR18" i="1"/>
  <c r="HS18" i="1"/>
  <c r="HT18" i="1"/>
  <c r="HU18" i="1"/>
  <c r="HV18" i="1"/>
  <c r="HW18" i="1"/>
  <c r="HX18" i="1"/>
  <c r="HY18" i="1"/>
  <c r="HZ18" i="1"/>
  <c r="IA18" i="1"/>
  <c r="IB18" i="1"/>
  <c r="IC18" i="1"/>
  <c r="ID18" i="1"/>
  <c r="IE18" i="1"/>
  <c r="IF18" i="1"/>
  <c r="IG18" i="1"/>
  <c r="IH18" i="1"/>
  <c r="II18" i="1"/>
  <c r="IJ18" i="1"/>
  <c r="IK18" i="1"/>
  <c r="IL18" i="1"/>
  <c r="IM18" i="1"/>
  <c r="IN18" i="1"/>
  <c r="IO18" i="1"/>
  <c r="IP18" i="1"/>
  <c r="IQ18" i="1"/>
  <c r="IR18" i="1"/>
  <c r="IS18" i="1"/>
  <c r="IT18" i="1"/>
  <c r="IU18" i="1"/>
  <c r="IV18" i="1"/>
  <c r="IW18" i="1"/>
  <c r="IX18" i="1"/>
  <c r="IY18" i="1"/>
  <c r="IZ18" i="1"/>
  <c r="JA18" i="1"/>
  <c r="JB18" i="1"/>
  <c r="JC18" i="1"/>
  <c r="JD18" i="1"/>
  <c r="JE18" i="1"/>
  <c r="JF18" i="1"/>
  <c r="JG18" i="1"/>
  <c r="JH18" i="1"/>
  <c r="JI18" i="1"/>
  <c r="JJ18" i="1"/>
  <c r="JK18" i="1"/>
  <c r="JL18" i="1"/>
  <c r="JM18" i="1"/>
  <c r="JN18" i="1"/>
  <c r="JO18" i="1"/>
  <c r="JP18" i="1"/>
  <c r="JQ18" i="1"/>
  <c r="JR18" i="1"/>
  <c r="JS18" i="1"/>
  <c r="JT18" i="1"/>
  <c r="JU18" i="1"/>
  <c r="JV18" i="1"/>
  <c r="JW18" i="1"/>
  <c r="JX18" i="1"/>
  <c r="JY18" i="1"/>
  <c r="JZ18" i="1"/>
  <c r="KA18" i="1"/>
  <c r="KB18" i="1"/>
  <c r="KC18" i="1"/>
  <c r="KD18" i="1"/>
  <c r="KE18" i="1"/>
  <c r="KF18" i="1"/>
  <c r="KG18" i="1"/>
  <c r="KH18" i="1"/>
  <c r="KI18" i="1"/>
  <c r="KJ18" i="1"/>
  <c r="KK18" i="1"/>
  <c r="KL18" i="1"/>
  <c r="KM18" i="1"/>
  <c r="KN18" i="1"/>
  <c r="KO18" i="1"/>
  <c r="KP18" i="1"/>
  <c r="KQ18" i="1"/>
  <c r="KR18" i="1"/>
  <c r="KS18" i="1"/>
  <c r="KT18" i="1"/>
  <c r="KU18" i="1"/>
  <c r="KV18" i="1"/>
  <c r="KW18" i="1"/>
  <c r="KX18" i="1"/>
  <c r="KY18" i="1"/>
  <c r="KZ18" i="1"/>
  <c r="LA18" i="1"/>
  <c r="LB18" i="1"/>
  <c r="LC18" i="1"/>
  <c r="LD18" i="1"/>
  <c r="LE18" i="1"/>
  <c r="LF18" i="1"/>
  <c r="LG18" i="1"/>
  <c r="LH18" i="1"/>
  <c r="LI18" i="1"/>
  <c r="LJ18" i="1"/>
  <c r="LK18" i="1"/>
  <c r="LL18" i="1"/>
  <c r="LM18" i="1"/>
  <c r="LN18" i="1"/>
  <c r="LO18" i="1"/>
  <c r="LP18" i="1"/>
  <c r="LQ18" i="1"/>
  <c r="LR18" i="1"/>
  <c r="LS18" i="1"/>
  <c r="LT18" i="1"/>
  <c r="LU18" i="1"/>
  <c r="LV18" i="1"/>
  <c r="LW18" i="1"/>
  <c r="LX18" i="1"/>
  <c r="LY18" i="1"/>
  <c r="LZ18" i="1"/>
  <c r="MA18" i="1"/>
  <c r="MB18" i="1"/>
  <c r="MC18" i="1"/>
  <c r="MD18" i="1"/>
  <c r="ME18" i="1"/>
  <c r="MF18" i="1"/>
  <c r="MG18" i="1"/>
  <c r="MH18" i="1"/>
  <c r="MI18" i="1"/>
  <c r="MJ18" i="1"/>
  <c r="MK18" i="1"/>
  <c r="ML18" i="1"/>
  <c r="MM18" i="1"/>
  <c r="MN18" i="1"/>
  <c r="MO18" i="1"/>
  <c r="MP18" i="1"/>
  <c r="MQ18" i="1"/>
  <c r="MR18" i="1"/>
  <c r="MS18" i="1"/>
  <c r="MT18" i="1"/>
  <c r="MU18" i="1"/>
  <c r="MV18" i="1"/>
  <c r="MW18" i="1"/>
  <c r="MX18" i="1"/>
  <c r="MY18" i="1"/>
  <c r="MZ18" i="1"/>
  <c r="NA18" i="1"/>
  <c r="NB18" i="1"/>
  <c r="NC18" i="1"/>
  <c r="GT12" i="1"/>
  <c r="GU12" i="1"/>
  <c r="GV12" i="1"/>
  <c r="GW12" i="1"/>
  <c r="GX12" i="1"/>
  <c r="GY12" i="1"/>
  <c r="GZ12" i="1"/>
  <c r="HA12" i="1"/>
  <c r="HB12" i="1"/>
  <c r="HC12" i="1"/>
  <c r="HD12" i="1"/>
  <c r="HE12" i="1"/>
  <c r="HF12" i="1"/>
  <c r="HG12" i="1"/>
  <c r="HH12" i="1"/>
  <c r="HI12" i="1"/>
  <c r="HJ12" i="1"/>
  <c r="HK12" i="1"/>
  <c r="HL12" i="1"/>
  <c r="HM12" i="1"/>
  <c r="HN12" i="1"/>
  <c r="HO12" i="1"/>
  <c r="HP12" i="1"/>
  <c r="HQ12" i="1"/>
  <c r="HR12" i="1"/>
  <c r="HS12" i="1"/>
  <c r="HT12" i="1"/>
  <c r="HU12" i="1"/>
  <c r="HV12" i="1"/>
  <c r="HW12" i="1"/>
  <c r="HX12" i="1"/>
  <c r="HY12" i="1"/>
  <c r="HZ12" i="1"/>
  <c r="IA12" i="1"/>
  <c r="IB12" i="1"/>
  <c r="IC12" i="1"/>
  <c r="ID12" i="1"/>
  <c r="IE12" i="1"/>
  <c r="IF12" i="1"/>
  <c r="IG12" i="1"/>
  <c r="IH12" i="1"/>
  <c r="II12" i="1"/>
  <c r="IJ12" i="1"/>
  <c r="IK12" i="1"/>
  <c r="IL12" i="1"/>
  <c r="IM12" i="1"/>
  <c r="IN12" i="1"/>
  <c r="IO12" i="1"/>
  <c r="IP12" i="1"/>
  <c r="IQ12" i="1"/>
  <c r="IR12" i="1"/>
  <c r="IS12" i="1"/>
  <c r="IT12" i="1"/>
  <c r="IU12" i="1"/>
  <c r="IV12" i="1"/>
  <c r="IW12" i="1"/>
  <c r="IX12" i="1"/>
  <c r="IY12" i="1"/>
  <c r="IZ12" i="1"/>
  <c r="JA12" i="1"/>
  <c r="JB12" i="1"/>
  <c r="JC12" i="1"/>
  <c r="JD12" i="1"/>
  <c r="JE12" i="1"/>
  <c r="JF12" i="1"/>
  <c r="JG12" i="1"/>
  <c r="JH12" i="1"/>
  <c r="JI12" i="1"/>
  <c r="JJ12" i="1"/>
  <c r="JK12" i="1"/>
  <c r="JL12" i="1"/>
  <c r="JM12" i="1"/>
  <c r="JN12" i="1"/>
  <c r="JO12" i="1"/>
  <c r="JP12" i="1"/>
  <c r="JQ12" i="1"/>
  <c r="JR12" i="1"/>
  <c r="JS12" i="1"/>
  <c r="JT12" i="1"/>
  <c r="JU12" i="1"/>
  <c r="JV12" i="1"/>
  <c r="JW12" i="1"/>
  <c r="JX12" i="1"/>
  <c r="JY12" i="1"/>
  <c r="JZ12" i="1"/>
  <c r="KA12" i="1"/>
  <c r="KB12" i="1"/>
  <c r="KC12" i="1"/>
  <c r="KD12" i="1"/>
  <c r="KE12" i="1"/>
  <c r="KF12" i="1"/>
  <c r="KG12" i="1"/>
  <c r="KH12" i="1"/>
  <c r="KI12" i="1"/>
  <c r="KJ12" i="1"/>
  <c r="KK12" i="1"/>
  <c r="KL12" i="1"/>
  <c r="KM12" i="1"/>
  <c r="KN12" i="1"/>
  <c r="KO12" i="1"/>
  <c r="KP12" i="1"/>
  <c r="KQ12" i="1"/>
  <c r="KR12" i="1"/>
  <c r="KS12" i="1"/>
  <c r="KT12" i="1"/>
  <c r="KU12" i="1"/>
  <c r="KV12" i="1"/>
  <c r="KW12" i="1"/>
  <c r="KX12" i="1"/>
  <c r="KY12" i="1"/>
  <c r="KZ12" i="1"/>
  <c r="LA12" i="1"/>
  <c r="LB12" i="1"/>
  <c r="LC12" i="1"/>
  <c r="LD12" i="1"/>
  <c r="LE12" i="1"/>
  <c r="LF12" i="1"/>
  <c r="LG12" i="1"/>
  <c r="LH12" i="1"/>
  <c r="LI12" i="1"/>
  <c r="LJ12" i="1"/>
  <c r="LK12" i="1"/>
  <c r="LL12" i="1"/>
  <c r="LM12" i="1"/>
  <c r="LN12" i="1"/>
  <c r="LO12" i="1"/>
  <c r="LP12" i="1"/>
  <c r="LQ12" i="1"/>
  <c r="LR12" i="1"/>
  <c r="LS12" i="1"/>
  <c r="LT12" i="1"/>
  <c r="LU12" i="1"/>
  <c r="LV12" i="1"/>
  <c r="LW12" i="1"/>
  <c r="LX12" i="1"/>
  <c r="LY12" i="1"/>
  <c r="LZ12" i="1"/>
  <c r="MA12" i="1"/>
  <c r="MB12" i="1"/>
  <c r="MC12" i="1"/>
  <c r="MD12" i="1"/>
  <c r="ME12" i="1"/>
  <c r="MF12" i="1"/>
  <c r="MG12" i="1"/>
  <c r="MH12" i="1"/>
  <c r="MI12" i="1"/>
  <c r="MJ12" i="1"/>
  <c r="MK12" i="1"/>
  <c r="ML12" i="1"/>
  <c r="MM12" i="1"/>
  <c r="MN12" i="1"/>
  <c r="MO12" i="1"/>
  <c r="MP12" i="1"/>
  <c r="MQ12" i="1"/>
  <c r="MR12" i="1"/>
  <c r="MS12" i="1"/>
  <c r="MT12" i="1"/>
  <c r="MU12" i="1"/>
  <c r="MV12" i="1"/>
  <c r="MW12" i="1"/>
  <c r="MX12" i="1"/>
  <c r="MY12" i="1"/>
  <c r="MZ12" i="1"/>
  <c r="NA12" i="1"/>
  <c r="NB12" i="1"/>
  <c r="NC12" i="1"/>
  <c r="NC13" i="1" s="1"/>
  <c r="GT17" i="2"/>
  <c r="GU17" i="2"/>
  <c r="GV17" i="2"/>
  <c r="GW17" i="2"/>
  <c r="GY17" i="2"/>
  <c r="GZ17" i="2"/>
  <c r="HA17" i="2"/>
  <c r="HB17" i="2"/>
  <c r="HC17" i="2"/>
  <c r="HD17" i="2"/>
  <c r="HE17" i="2"/>
  <c r="HF17" i="2"/>
  <c r="HG17" i="2"/>
  <c r="HH17" i="2"/>
  <c r="HI17" i="2"/>
  <c r="HJ17" i="2"/>
  <c r="HK17" i="2"/>
  <c r="HL17" i="2"/>
  <c r="HM17" i="2"/>
  <c r="HN17" i="2"/>
  <c r="HO17" i="2"/>
  <c r="HP17" i="2"/>
  <c r="HQ17" i="2"/>
  <c r="HR17" i="2"/>
  <c r="HS17" i="2"/>
  <c r="HT17" i="2"/>
  <c r="HU17" i="2"/>
  <c r="HV17" i="2"/>
  <c r="HW17" i="2"/>
  <c r="HX17" i="2"/>
  <c r="HY17" i="2"/>
  <c r="HZ17" i="2"/>
  <c r="IA17" i="2"/>
  <c r="IB17" i="2"/>
  <c r="IC17" i="2"/>
  <c r="ID17" i="2"/>
  <c r="IE17" i="2"/>
  <c r="IF17" i="2"/>
  <c r="IG17" i="2"/>
  <c r="IH17" i="2"/>
  <c r="II17" i="2"/>
  <c r="IJ17" i="2"/>
  <c r="IK17" i="2"/>
  <c r="IL17" i="2"/>
  <c r="IM17" i="2"/>
  <c r="IP17" i="2"/>
  <c r="IQ17" i="2"/>
  <c r="IR17" i="2"/>
  <c r="IS17" i="2"/>
  <c r="IT17" i="2"/>
  <c r="IU17" i="2"/>
  <c r="IV17" i="2"/>
  <c r="IW17" i="2"/>
  <c r="IX17" i="2"/>
  <c r="IY17" i="2"/>
  <c r="IZ17" i="2"/>
  <c r="JA17" i="2"/>
  <c r="JB17" i="2"/>
  <c r="JC17" i="2"/>
  <c r="JD17" i="2"/>
  <c r="JE17" i="2"/>
  <c r="JF17" i="2"/>
  <c r="JG17" i="2"/>
  <c r="JH17" i="2"/>
  <c r="JI17" i="2"/>
  <c r="JJ17" i="2"/>
  <c r="JK17" i="2"/>
  <c r="JL17" i="2"/>
  <c r="JM17" i="2"/>
  <c r="JN17" i="2"/>
  <c r="JO17" i="2"/>
  <c r="JP17" i="2"/>
  <c r="JQ17" i="2"/>
  <c r="JR17" i="2"/>
  <c r="JS17" i="2"/>
  <c r="JT17" i="2"/>
  <c r="JU17" i="2"/>
  <c r="JV17" i="2"/>
  <c r="JW17" i="2"/>
  <c r="JX17" i="2"/>
  <c r="JY17" i="2"/>
  <c r="JZ17" i="2"/>
  <c r="KA17" i="2"/>
  <c r="KB17" i="2"/>
  <c r="KC17" i="2"/>
  <c r="KD17" i="2"/>
  <c r="KE17" i="2"/>
  <c r="KF17" i="2"/>
  <c r="KG17" i="2"/>
  <c r="KH17" i="2"/>
  <c r="KI17" i="2"/>
  <c r="KJ17" i="2"/>
  <c r="KK17" i="2"/>
  <c r="KL17" i="2"/>
  <c r="KM17" i="2"/>
  <c r="KN17" i="2"/>
  <c r="KO17" i="2"/>
  <c r="KP17" i="2"/>
  <c r="KQ17" i="2"/>
  <c r="KR17" i="2"/>
  <c r="KS17" i="2"/>
  <c r="KT17" i="2"/>
  <c r="KU17" i="2"/>
  <c r="KV17" i="2"/>
  <c r="KW17" i="2"/>
  <c r="KX17" i="2"/>
  <c r="KY17" i="2"/>
  <c r="KZ17" i="2"/>
  <c r="LA17" i="2"/>
  <c r="LB17" i="2"/>
  <c r="LC17" i="2"/>
  <c r="LD17" i="2"/>
  <c r="LE17" i="2"/>
  <c r="LF17" i="2"/>
  <c r="LG17" i="2"/>
  <c r="LH17" i="2"/>
  <c r="LI17" i="2"/>
  <c r="LJ17" i="2"/>
  <c r="LK17" i="2"/>
  <c r="LL17" i="2"/>
  <c r="LM17" i="2"/>
  <c r="LN17" i="2"/>
  <c r="LO17" i="2"/>
  <c r="LP17" i="2"/>
  <c r="LQ17" i="2"/>
  <c r="LR17" i="2"/>
  <c r="LS17" i="2"/>
  <c r="LT17" i="2"/>
  <c r="LU17" i="2"/>
  <c r="LV17" i="2"/>
  <c r="LW17" i="2"/>
  <c r="LX17" i="2"/>
  <c r="LY17" i="2"/>
  <c r="LZ17" i="2"/>
  <c r="MA17" i="2"/>
  <c r="MB17" i="2"/>
  <c r="MC17" i="2"/>
  <c r="MD17" i="2"/>
  <c r="ME17" i="2"/>
  <c r="MF17" i="2"/>
  <c r="MG17" i="2"/>
  <c r="MH17" i="2"/>
  <c r="MI17" i="2"/>
  <c r="MJ17" i="2"/>
  <c r="MK17" i="2"/>
  <c r="MM17" i="2"/>
  <c r="MN17" i="2"/>
  <c r="MO17" i="2"/>
  <c r="MP17" i="2"/>
  <c r="MQ17" i="2"/>
  <c r="MR17" i="2"/>
  <c r="MS17" i="2"/>
  <c r="MT17" i="2"/>
  <c r="MU17" i="2"/>
  <c r="MV17" i="2"/>
  <c r="MW17" i="2"/>
  <c r="MX17" i="2"/>
  <c r="MY17" i="2"/>
  <c r="MZ17" i="2"/>
  <c r="NA17" i="2"/>
  <c r="NB17" i="2"/>
  <c r="NC17" i="2"/>
  <c r="GT18" i="2"/>
  <c r="GU18" i="2"/>
  <c r="GV18" i="2"/>
  <c r="GW18" i="2"/>
  <c r="GX18" i="2"/>
  <c r="GY18" i="2"/>
  <c r="GZ18" i="2"/>
  <c r="HA18" i="2"/>
  <c r="HB18" i="2"/>
  <c r="HC18" i="2"/>
  <c r="HD18" i="2"/>
  <c r="HE18" i="2"/>
  <c r="HF18" i="2"/>
  <c r="HG18" i="2"/>
  <c r="HH18" i="2"/>
  <c r="HI18" i="2"/>
  <c r="HJ18" i="2"/>
  <c r="HK18" i="2"/>
  <c r="HL18" i="2"/>
  <c r="HM18" i="2"/>
  <c r="HN18" i="2"/>
  <c r="HO18" i="2"/>
  <c r="HP18" i="2"/>
  <c r="HQ18" i="2"/>
  <c r="HR18" i="2"/>
  <c r="HS18" i="2"/>
  <c r="HT18" i="2"/>
  <c r="HU18" i="2"/>
  <c r="HV18" i="2"/>
  <c r="HW18" i="2"/>
  <c r="HX18" i="2"/>
  <c r="HY18" i="2"/>
  <c r="HZ18" i="2"/>
  <c r="IA18" i="2"/>
  <c r="IB18" i="2"/>
  <c r="IC18" i="2"/>
  <c r="ID18" i="2"/>
  <c r="IE18" i="2"/>
  <c r="IF18" i="2"/>
  <c r="IG18" i="2"/>
  <c r="IH18" i="2"/>
  <c r="II18" i="2"/>
  <c r="IJ18" i="2"/>
  <c r="IK18" i="2"/>
  <c r="IL18" i="2"/>
  <c r="IM18" i="2"/>
  <c r="IP18" i="2"/>
  <c r="IQ18" i="2"/>
  <c r="IR18" i="2"/>
  <c r="IS18" i="2"/>
  <c r="IT18" i="2"/>
  <c r="IU18" i="2"/>
  <c r="IV18" i="2"/>
  <c r="IW18" i="2"/>
  <c r="IX18" i="2"/>
  <c r="IY18" i="2"/>
  <c r="IZ18" i="2"/>
  <c r="JA18" i="2"/>
  <c r="JB18" i="2"/>
  <c r="JC18" i="2"/>
  <c r="JD18" i="2"/>
  <c r="JE18" i="2"/>
  <c r="JF18" i="2"/>
  <c r="JG18" i="2"/>
  <c r="JH18" i="2"/>
  <c r="JI18" i="2"/>
  <c r="JJ18" i="2"/>
  <c r="JK18" i="2"/>
  <c r="JL18" i="2"/>
  <c r="JM18" i="2"/>
  <c r="JN18" i="2"/>
  <c r="JO18" i="2"/>
  <c r="JP18" i="2"/>
  <c r="JQ18" i="2"/>
  <c r="JR18" i="2"/>
  <c r="JS18" i="2"/>
  <c r="JT18" i="2"/>
  <c r="JU18" i="2"/>
  <c r="JV18" i="2"/>
  <c r="JW18" i="2"/>
  <c r="JX18" i="2"/>
  <c r="JY18" i="2"/>
  <c r="JZ18" i="2"/>
  <c r="KA18" i="2"/>
  <c r="KB18" i="2"/>
  <c r="KC18" i="2"/>
  <c r="KD18" i="2"/>
  <c r="KE18" i="2"/>
  <c r="KF18" i="2"/>
  <c r="KG18" i="2"/>
  <c r="KH18" i="2"/>
  <c r="KI18" i="2"/>
  <c r="KJ18" i="2"/>
  <c r="KK18" i="2"/>
  <c r="KL18" i="2"/>
  <c r="KM18" i="2"/>
  <c r="KN18" i="2"/>
  <c r="KO18" i="2"/>
  <c r="KP18" i="2"/>
  <c r="KQ18" i="2"/>
  <c r="KR18" i="2"/>
  <c r="KS18" i="2"/>
  <c r="KT18" i="2"/>
  <c r="KU18" i="2"/>
  <c r="KV18" i="2"/>
  <c r="KW18" i="2"/>
  <c r="KX18" i="2"/>
  <c r="KY18" i="2"/>
  <c r="KZ18" i="2"/>
  <c r="LA18" i="2"/>
  <c r="LB18" i="2"/>
  <c r="LC18" i="2"/>
  <c r="LD18" i="2"/>
  <c r="LE18" i="2"/>
  <c r="LF18" i="2"/>
  <c r="LG18" i="2"/>
  <c r="LH18" i="2"/>
  <c r="LI18" i="2"/>
  <c r="LJ18" i="2"/>
  <c r="LK18" i="2"/>
  <c r="LL18" i="2"/>
  <c r="LM18" i="2"/>
  <c r="LN18" i="2"/>
  <c r="LO18" i="2"/>
  <c r="LP18" i="2"/>
  <c r="LQ18" i="2"/>
  <c r="LR18" i="2"/>
  <c r="LS18" i="2"/>
  <c r="LT18" i="2"/>
  <c r="LU18" i="2"/>
  <c r="LV18" i="2"/>
  <c r="LW18" i="2"/>
  <c r="LX18" i="2"/>
  <c r="LY18" i="2"/>
  <c r="LZ18" i="2"/>
  <c r="MA18" i="2"/>
  <c r="MB18" i="2"/>
  <c r="MC18" i="2"/>
  <c r="MD18" i="2"/>
  <c r="ME18" i="2"/>
  <c r="MF18" i="2"/>
  <c r="MG18" i="2"/>
  <c r="MH18" i="2"/>
  <c r="MI18" i="2"/>
  <c r="MJ18" i="2"/>
  <c r="MK18" i="2"/>
  <c r="ML18" i="2"/>
  <c r="MM18" i="2"/>
  <c r="MN18" i="2"/>
  <c r="MO18" i="2"/>
  <c r="MP18" i="2"/>
  <c r="MQ18" i="2"/>
  <c r="MR18" i="2"/>
  <c r="MS18" i="2"/>
  <c r="MT18" i="2"/>
  <c r="MU18" i="2"/>
  <c r="MV18" i="2"/>
  <c r="MW18" i="2"/>
  <c r="MX18" i="2"/>
  <c r="MY18" i="2"/>
  <c r="MZ18" i="2"/>
  <c r="NA18" i="2"/>
  <c r="NB18" i="2"/>
  <c r="NC18" i="2"/>
  <c r="GT19" i="2"/>
  <c r="GU19" i="2"/>
  <c r="GU23" i="2" s="1"/>
  <c r="GV19" i="2"/>
  <c r="GV23" i="2" s="1"/>
  <c r="GW19" i="2"/>
  <c r="GW23" i="2" s="1"/>
  <c r="GX19" i="2"/>
  <c r="GY19" i="2"/>
  <c r="GY23" i="2" s="1"/>
  <c r="GZ19" i="2"/>
  <c r="GZ23" i="2" s="1"/>
  <c r="HA19" i="2"/>
  <c r="HA23" i="2" s="1"/>
  <c r="HB19" i="2"/>
  <c r="HC19" i="2"/>
  <c r="HC23" i="2" s="1"/>
  <c r="HD19" i="2"/>
  <c r="HD23" i="2" s="1"/>
  <c r="HE19" i="2"/>
  <c r="HE23" i="2" s="1"/>
  <c r="HF19" i="2"/>
  <c r="HG19" i="2"/>
  <c r="HG23" i="2" s="1"/>
  <c r="HH19" i="2"/>
  <c r="HH23" i="2" s="1"/>
  <c r="HI19" i="2"/>
  <c r="HI23" i="2" s="1"/>
  <c r="HJ19" i="2"/>
  <c r="HK19" i="2"/>
  <c r="HK23" i="2" s="1"/>
  <c r="HL19" i="2"/>
  <c r="HL23" i="2" s="1"/>
  <c r="HM19" i="2"/>
  <c r="HM23" i="2" s="1"/>
  <c r="HN19" i="2"/>
  <c r="HO19" i="2"/>
  <c r="HO23" i="2" s="1"/>
  <c r="HP19" i="2"/>
  <c r="HP23" i="2" s="1"/>
  <c r="HQ19" i="2"/>
  <c r="HQ23" i="2" s="1"/>
  <c r="HR19" i="2"/>
  <c r="HS19" i="2"/>
  <c r="HS23" i="2" s="1"/>
  <c r="HT19" i="2"/>
  <c r="HT23" i="2" s="1"/>
  <c r="HU19" i="2"/>
  <c r="HU23" i="2" s="1"/>
  <c r="HV19" i="2"/>
  <c r="HW19" i="2"/>
  <c r="HW23" i="2" s="1"/>
  <c r="HX19" i="2"/>
  <c r="HX23" i="2" s="1"/>
  <c r="HY19" i="2"/>
  <c r="HY23" i="2" s="1"/>
  <c r="HZ19" i="2"/>
  <c r="HZ23" i="2" s="1"/>
  <c r="IA19" i="2"/>
  <c r="IA23" i="2" s="1"/>
  <c r="IB19" i="2"/>
  <c r="IC19" i="2"/>
  <c r="IC23" i="2" s="1"/>
  <c r="ID19" i="2"/>
  <c r="ID23" i="2" s="1"/>
  <c r="IE19" i="2"/>
  <c r="IE23" i="2" s="1"/>
  <c r="IF19" i="2"/>
  <c r="IF23" i="2" s="1"/>
  <c r="IG19" i="2"/>
  <c r="IG23" i="2" s="1"/>
  <c r="IH19" i="2"/>
  <c r="IH23" i="2" s="1"/>
  <c r="II19" i="2"/>
  <c r="II23" i="2" s="1"/>
  <c r="IJ19" i="2"/>
  <c r="IK19" i="2"/>
  <c r="IK23" i="2" s="1"/>
  <c r="IL19" i="2"/>
  <c r="IL23" i="2" s="1"/>
  <c r="IM19" i="2"/>
  <c r="IM23" i="2" s="1"/>
  <c r="IN23" i="2"/>
  <c r="IO19" i="2"/>
  <c r="IO23" i="2" s="1"/>
  <c r="IP19" i="2"/>
  <c r="IP23" i="2" s="1"/>
  <c r="IQ19" i="2"/>
  <c r="IQ23" i="2" s="1"/>
  <c r="IR19" i="2"/>
  <c r="IS19" i="2"/>
  <c r="IS23" i="2" s="1"/>
  <c r="IT19" i="2"/>
  <c r="IT23" i="2" s="1"/>
  <c r="IU19" i="2"/>
  <c r="IU23" i="2" s="1"/>
  <c r="IV19" i="2"/>
  <c r="IV23" i="2" s="1"/>
  <c r="IW19" i="2"/>
  <c r="IW23" i="2" s="1"/>
  <c r="IX19" i="2"/>
  <c r="IX23" i="2" s="1"/>
  <c r="IY19" i="2"/>
  <c r="IY23" i="2" s="1"/>
  <c r="IZ19" i="2"/>
  <c r="JA19" i="2"/>
  <c r="JA23" i="2" s="1"/>
  <c r="JB19" i="2"/>
  <c r="JB23" i="2" s="1"/>
  <c r="JC19" i="2"/>
  <c r="JC23" i="2" s="1"/>
  <c r="JD19" i="2"/>
  <c r="JD23" i="2" s="1"/>
  <c r="JE19" i="2"/>
  <c r="JE23" i="2" s="1"/>
  <c r="JF19" i="2"/>
  <c r="JF23" i="2" s="1"/>
  <c r="JG19" i="2"/>
  <c r="JG23" i="2" s="1"/>
  <c r="JH19" i="2"/>
  <c r="JI19" i="2"/>
  <c r="JI23" i="2" s="1"/>
  <c r="JJ19" i="2"/>
  <c r="JJ23" i="2" s="1"/>
  <c r="JK19" i="2"/>
  <c r="JK23" i="2" s="1"/>
  <c r="JL19" i="2"/>
  <c r="JL23" i="2" s="1"/>
  <c r="JM19" i="2"/>
  <c r="JM23" i="2" s="1"/>
  <c r="JN19" i="2"/>
  <c r="JN23" i="2" s="1"/>
  <c r="JO19" i="2"/>
  <c r="JO23" i="2" s="1"/>
  <c r="JQ19" i="2"/>
  <c r="JQ23" i="2" s="1"/>
  <c r="JR19" i="2"/>
  <c r="JR23" i="2" s="1"/>
  <c r="JS19" i="2"/>
  <c r="JS23" i="2" s="1"/>
  <c r="JT19" i="2"/>
  <c r="JT23" i="2" s="1"/>
  <c r="JU19" i="2"/>
  <c r="JU23" i="2" s="1"/>
  <c r="JV19" i="2"/>
  <c r="JV23" i="2" s="1"/>
  <c r="JW19" i="2"/>
  <c r="JW23" i="2" s="1"/>
  <c r="JX19" i="2"/>
  <c r="JY19" i="2"/>
  <c r="JY23" i="2" s="1"/>
  <c r="JZ19" i="2"/>
  <c r="JZ23" i="2" s="1"/>
  <c r="KA19" i="2"/>
  <c r="KA23" i="2" s="1"/>
  <c r="KB19" i="2"/>
  <c r="KB23" i="2" s="1"/>
  <c r="KC19" i="2"/>
  <c r="KC23" i="2" s="1"/>
  <c r="KD19" i="2"/>
  <c r="KD23" i="2" s="1"/>
  <c r="KE19" i="2"/>
  <c r="KE23" i="2" s="1"/>
  <c r="KG19" i="2"/>
  <c r="KG23" i="2" s="1"/>
  <c r="KH19" i="2"/>
  <c r="KH23" i="2" s="1"/>
  <c r="KI19" i="2"/>
  <c r="KI23" i="2" s="1"/>
  <c r="KJ19" i="2"/>
  <c r="KJ23" i="2" s="1"/>
  <c r="KK19" i="2"/>
  <c r="KK23" i="2" s="1"/>
  <c r="KL19" i="2"/>
  <c r="KL23" i="2" s="1"/>
  <c r="KM19" i="2"/>
  <c r="KM23" i="2" s="1"/>
  <c r="KN19" i="2"/>
  <c r="KO19" i="2"/>
  <c r="KO23" i="2" s="1"/>
  <c r="KP19" i="2"/>
  <c r="KP23" i="2" s="1"/>
  <c r="KQ19" i="2"/>
  <c r="KQ23" i="2" s="1"/>
  <c r="KR19" i="2"/>
  <c r="KR23" i="2" s="1"/>
  <c r="KS19" i="2"/>
  <c r="KS23" i="2" s="1"/>
  <c r="KT19" i="2"/>
  <c r="KT23" i="2" s="1"/>
  <c r="KU19" i="2"/>
  <c r="KU23" i="2" s="1"/>
  <c r="KV19" i="2"/>
  <c r="KW19" i="2"/>
  <c r="KW23" i="2" s="1"/>
  <c r="KX19" i="2"/>
  <c r="KX23" i="2" s="1"/>
  <c r="KY19" i="2"/>
  <c r="KY23" i="2" s="1"/>
  <c r="KZ19" i="2"/>
  <c r="KZ23" i="2" s="1"/>
  <c r="LA19" i="2"/>
  <c r="LA23" i="2" s="1"/>
  <c r="LB19" i="2"/>
  <c r="LB23" i="2" s="1"/>
  <c r="LC19" i="2"/>
  <c r="LC23" i="2" s="1"/>
  <c r="LD19" i="2"/>
  <c r="LE19" i="2"/>
  <c r="LE23" i="2" s="1"/>
  <c r="LF19" i="2"/>
  <c r="LF23" i="2" s="1"/>
  <c r="LG19" i="2"/>
  <c r="LG23" i="2" s="1"/>
  <c r="LH19" i="2"/>
  <c r="LH23" i="2" s="1"/>
  <c r="LI19" i="2"/>
  <c r="LI23" i="2" s="1"/>
  <c r="LJ19" i="2"/>
  <c r="LJ23" i="2" s="1"/>
  <c r="LK19" i="2"/>
  <c r="LK23" i="2" s="1"/>
  <c r="LL19" i="2"/>
  <c r="LL23" i="2" s="1"/>
  <c r="LM19" i="2"/>
  <c r="LN19" i="2"/>
  <c r="LN23" i="2" s="1"/>
  <c r="LO19" i="2"/>
  <c r="LO23" i="2" s="1"/>
  <c r="LP19" i="2"/>
  <c r="LP23" i="2" s="1"/>
  <c r="LQ19" i="2"/>
  <c r="LQ23" i="2" s="1"/>
  <c r="LR19" i="2"/>
  <c r="LR23" i="2" s="1"/>
  <c r="LS19" i="2"/>
  <c r="LS23" i="2" s="1"/>
  <c r="LT19" i="2"/>
  <c r="LT23" i="2" s="1"/>
  <c r="LU19" i="2"/>
  <c r="LV19" i="2"/>
  <c r="LV23" i="2" s="1"/>
  <c r="LW19" i="2"/>
  <c r="LW23" i="2" s="1"/>
  <c r="LX19" i="2"/>
  <c r="LX23" i="2" s="1"/>
  <c r="LY19" i="2"/>
  <c r="LY23" i="2" s="1"/>
  <c r="LZ19" i="2"/>
  <c r="LZ23" i="2" s="1"/>
  <c r="MA19" i="2"/>
  <c r="MA23" i="2" s="1"/>
  <c r="MB19" i="2"/>
  <c r="MB23" i="2" s="1"/>
  <c r="MC19" i="2"/>
  <c r="MD19" i="2"/>
  <c r="MD23" i="2" s="1"/>
  <c r="ME19" i="2"/>
  <c r="ME23" i="2" s="1"/>
  <c r="MF19" i="2"/>
  <c r="MF23" i="2" s="1"/>
  <c r="MG19" i="2"/>
  <c r="MG23" i="2" s="1"/>
  <c r="MH19" i="2"/>
  <c r="MH23" i="2" s="1"/>
  <c r="MI19" i="2"/>
  <c r="MI23" i="2" s="1"/>
  <c r="MJ19" i="2"/>
  <c r="MJ23" i="2" s="1"/>
  <c r="MK19" i="2"/>
  <c r="ML19" i="2"/>
  <c r="ML23" i="2" s="1"/>
  <c r="MM19" i="2"/>
  <c r="MM23" i="2" s="1"/>
  <c r="MN19" i="2"/>
  <c r="MN23" i="2" s="1"/>
  <c r="MO19" i="2"/>
  <c r="MO23" i="2" s="1"/>
  <c r="MP19" i="2"/>
  <c r="MP23" i="2" s="1"/>
  <c r="MQ19" i="2"/>
  <c r="MQ23" i="2" s="1"/>
  <c r="MR19" i="2"/>
  <c r="MR23" i="2" s="1"/>
  <c r="MS19" i="2"/>
  <c r="MT19" i="2"/>
  <c r="MT23" i="2" s="1"/>
  <c r="MU19" i="2"/>
  <c r="MU23" i="2" s="1"/>
  <c r="MV19" i="2"/>
  <c r="MV23" i="2" s="1"/>
  <c r="MW19" i="2"/>
  <c r="MW23" i="2" s="1"/>
  <c r="MX19" i="2"/>
  <c r="MX23" i="2" s="1"/>
  <c r="MY19" i="2"/>
  <c r="MY23" i="2" s="1"/>
  <c r="MZ19" i="2"/>
  <c r="MZ23" i="2" s="1"/>
  <c r="NA19" i="2"/>
  <c r="NB19" i="2"/>
  <c r="NB23" i="2" s="1"/>
  <c r="NC19" i="2"/>
  <c r="NC23" i="2" s="1"/>
  <c r="GT20" i="2"/>
  <c r="GT22" i="2" s="1"/>
  <c r="GU20" i="2"/>
  <c r="GV20" i="2"/>
  <c r="GW20" i="2"/>
  <c r="GX20" i="2"/>
  <c r="GY20" i="2"/>
  <c r="GZ20" i="2"/>
  <c r="HA20" i="2"/>
  <c r="HB20" i="2"/>
  <c r="HC20" i="2"/>
  <c r="HD20" i="2"/>
  <c r="HE20" i="2"/>
  <c r="HF20" i="2"/>
  <c r="HG20" i="2"/>
  <c r="HH20" i="2"/>
  <c r="HI20" i="2"/>
  <c r="HI22" i="2" s="1"/>
  <c r="HJ20" i="2"/>
  <c r="HJ22" i="2" s="1"/>
  <c r="HK20" i="2"/>
  <c r="HL20" i="2"/>
  <c r="HM20" i="2"/>
  <c r="HN20" i="2"/>
  <c r="HO20" i="2"/>
  <c r="HP20" i="2"/>
  <c r="HQ20" i="2"/>
  <c r="HQ22" i="2" s="1"/>
  <c r="HR20" i="2"/>
  <c r="HR22" i="2" s="1"/>
  <c r="HS20" i="2"/>
  <c r="HT20" i="2"/>
  <c r="HU20" i="2"/>
  <c r="HV20" i="2"/>
  <c r="HW20" i="2"/>
  <c r="HX20" i="2"/>
  <c r="HY20" i="2"/>
  <c r="HY22" i="2" s="1"/>
  <c r="HZ20" i="2"/>
  <c r="HZ22" i="2" s="1"/>
  <c r="IA20" i="2"/>
  <c r="IB20" i="2"/>
  <c r="IC20" i="2"/>
  <c r="ID20" i="2"/>
  <c r="IE20" i="2"/>
  <c r="IF20" i="2"/>
  <c r="IG20" i="2"/>
  <c r="IG22" i="2" s="1"/>
  <c r="IH20" i="2"/>
  <c r="IH22" i="2" s="1"/>
  <c r="II20" i="2"/>
  <c r="IJ20" i="2"/>
  <c r="IK20" i="2"/>
  <c r="IL20" i="2"/>
  <c r="IM20" i="2"/>
  <c r="IN20" i="2"/>
  <c r="IN22" i="2" s="1"/>
  <c r="IP20" i="2"/>
  <c r="IP22" i="2" s="1"/>
  <c r="IQ20" i="2"/>
  <c r="IR20" i="2"/>
  <c r="IS20" i="2"/>
  <c r="IT20" i="2"/>
  <c r="IU20" i="2"/>
  <c r="IV20" i="2"/>
  <c r="IW20" i="2"/>
  <c r="IW22" i="2" s="1"/>
  <c r="IX20" i="2"/>
  <c r="IX22" i="2" s="1"/>
  <c r="IY20" i="2"/>
  <c r="IZ20" i="2"/>
  <c r="JA20" i="2"/>
  <c r="JB20" i="2"/>
  <c r="JC20" i="2"/>
  <c r="JD20" i="2"/>
  <c r="JE20" i="2"/>
  <c r="JE22" i="2" s="1"/>
  <c r="JF20" i="2"/>
  <c r="JF22" i="2" s="1"/>
  <c r="JG20" i="2"/>
  <c r="JH20" i="2"/>
  <c r="JI20" i="2"/>
  <c r="JJ20" i="2"/>
  <c r="JK20" i="2"/>
  <c r="JL20" i="2"/>
  <c r="JM20" i="2"/>
  <c r="JN20" i="2"/>
  <c r="JO20" i="2"/>
  <c r="JP20" i="2"/>
  <c r="JQ20" i="2"/>
  <c r="JR20" i="2"/>
  <c r="JS20" i="2"/>
  <c r="JT20" i="2"/>
  <c r="JU20" i="2"/>
  <c r="JU22" i="2" s="1"/>
  <c r="JV20" i="2"/>
  <c r="JV22" i="2" s="1"/>
  <c r="JW20" i="2"/>
  <c r="JX20" i="2"/>
  <c r="JY20" i="2"/>
  <c r="JZ20" i="2"/>
  <c r="KA20" i="2"/>
  <c r="KB20" i="2"/>
  <c r="KC20" i="2"/>
  <c r="KD20" i="2"/>
  <c r="KD22" i="2" s="1"/>
  <c r="KE20" i="2"/>
  <c r="KF20" i="2"/>
  <c r="KG20" i="2"/>
  <c r="KH20" i="2"/>
  <c r="KI20" i="2"/>
  <c r="KJ20" i="2"/>
  <c r="KK20" i="2"/>
  <c r="KL20" i="2"/>
  <c r="KM20" i="2"/>
  <c r="KN20" i="2"/>
  <c r="KO20" i="2"/>
  <c r="KP20" i="2"/>
  <c r="KQ20" i="2"/>
  <c r="KR20" i="2"/>
  <c r="KS20" i="2"/>
  <c r="KS22" i="2" s="1"/>
  <c r="KT20" i="2"/>
  <c r="KT22" i="2" s="1"/>
  <c r="KU20" i="2"/>
  <c r="KV20" i="2"/>
  <c r="KW20" i="2"/>
  <c r="KX20" i="2"/>
  <c r="KY20" i="2"/>
  <c r="KZ20" i="2"/>
  <c r="LA20" i="2"/>
  <c r="LA22" i="2" s="1"/>
  <c r="LB20" i="2"/>
  <c r="LB22" i="2" s="1"/>
  <c r="LC20" i="2"/>
  <c r="LD20" i="2"/>
  <c r="LE20" i="2"/>
  <c r="LF20" i="2"/>
  <c r="LG20" i="2"/>
  <c r="LH20" i="2"/>
  <c r="LI20" i="2"/>
  <c r="LI22" i="2" s="1"/>
  <c r="LJ20" i="2"/>
  <c r="LJ22" i="2" s="1"/>
  <c r="LK20" i="2"/>
  <c r="LL20" i="2"/>
  <c r="LM20" i="2"/>
  <c r="LN20" i="2"/>
  <c r="LO20" i="2"/>
  <c r="LP20" i="2"/>
  <c r="LQ20" i="2"/>
  <c r="LQ22" i="2" s="1"/>
  <c r="LR20" i="2"/>
  <c r="LR22" i="2" s="1"/>
  <c r="LS20" i="2"/>
  <c r="LT20" i="2"/>
  <c r="LU20" i="2"/>
  <c r="LV20" i="2"/>
  <c r="LW20" i="2"/>
  <c r="LX20" i="2"/>
  <c r="LY20" i="2"/>
  <c r="LY22" i="2" s="1"/>
  <c r="LZ20" i="2"/>
  <c r="LZ22" i="2" s="1"/>
  <c r="MA20" i="2"/>
  <c r="MB20" i="2"/>
  <c r="MC20" i="2"/>
  <c r="MD20" i="2"/>
  <c r="ME20" i="2"/>
  <c r="MF20" i="2"/>
  <c r="MG20" i="2"/>
  <c r="MG22" i="2" s="1"/>
  <c r="MH20" i="2"/>
  <c r="MH22" i="2" s="1"/>
  <c r="MI20" i="2"/>
  <c r="MJ20" i="2"/>
  <c r="MK20" i="2"/>
  <c r="ML20" i="2"/>
  <c r="MM20" i="2"/>
  <c r="MN20" i="2"/>
  <c r="MO20" i="2"/>
  <c r="MO22" i="2" s="1"/>
  <c r="MP20" i="2"/>
  <c r="MP22" i="2" s="1"/>
  <c r="MQ20" i="2"/>
  <c r="MR20" i="2"/>
  <c r="MS20" i="2"/>
  <c r="MT20" i="2"/>
  <c r="MU20" i="2"/>
  <c r="MV20" i="2"/>
  <c r="MW20" i="2"/>
  <c r="MW22" i="2" s="1"/>
  <c r="MX20" i="2"/>
  <c r="MX22" i="2" s="1"/>
  <c r="MY20" i="2"/>
  <c r="MZ20" i="2"/>
  <c r="NA20" i="2"/>
  <c r="NA22" i="2" s="1"/>
  <c r="NB20" i="2"/>
  <c r="NB22" i="2" s="1"/>
  <c r="NC20" i="2"/>
  <c r="GV9" i="2"/>
  <c r="GW9" i="2"/>
  <c r="GY9" i="2"/>
  <c r="GZ9" i="2"/>
  <c r="HA9" i="2"/>
  <c r="HB9" i="2"/>
  <c r="HC9" i="2"/>
  <c r="HD9" i="2"/>
  <c r="HE9" i="2"/>
  <c r="HF9" i="2"/>
  <c r="HG9" i="2"/>
  <c r="HH9" i="2"/>
  <c r="HI9" i="2"/>
  <c r="HJ9" i="2"/>
  <c r="HK9" i="2"/>
  <c r="HL9" i="2"/>
  <c r="HM9" i="2"/>
  <c r="HN9" i="2"/>
  <c r="HO9" i="2"/>
  <c r="HP9" i="2"/>
  <c r="HQ9" i="2"/>
  <c r="HR9" i="2"/>
  <c r="HS9" i="2"/>
  <c r="HT9" i="2"/>
  <c r="HU9" i="2"/>
  <c r="HV9" i="2"/>
  <c r="HW9" i="2"/>
  <c r="HX9" i="2"/>
  <c r="HY9" i="2"/>
  <c r="HZ9" i="2"/>
  <c r="IA9" i="2"/>
  <c r="IB9" i="2"/>
  <c r="IC9" i="2"/>
  <c r="ID9" i="2"/>
  <c r="IE9" i="2"/>
  <c r="IF9" i="2"/>
  <c r="IG9" i="2"/>
  <c r="IH9" i="2"/>
  <c r="II9" i="2"/>
  <c r="IJ9" i="2"/>
  <c r="IK9" i="2"/>
  <c r="IL9" i="2"/>
  <c r="IM9" i="2"/>
  <c r="IO9" i="2"/>
  <c r="IP9" i="2"/>
  <c r="IQ9" i="2"/>
  <c r="IR9" i="2"/>
  <c r="IS9" i="2"/>
  <c r="IT9" i="2"/>
  <c r="IU9" i="2"/>
  <c r="IV9" i="2"/>
  <c r="IW9" i="2"/>
  <c r="IX9" i="2"/>
  <c r="IY9" i="2"/>
  <c r="IZ9" i="2"/>
  <c r="JA9" i="2"/>
  <c r="JB9" i="2"/>
  <c r="JC9" i="2"/>
  <c r="JD9" i="2"/>
  <c r="JE9" i="2"/>
  <c r="JF9" i="2"/>
  <c r="JG9" i="2"/>
  <c r="JH9" i="2"/>
  <c r="JI9" i="2"/>
  <c r="JJ9" i="2"/>
  <c r="JK9" i="2"/>
  <c r="JL9" i="2"/>
  <c r="JM9" i="2"/>
  <c r="JN9" i="2"/>
  <c r="JO9" i="2"/>
  <c r="JP9" i="2"/>
  <c r="JQ9" i="2"/>
  <c r="JR9" i="2"/>
  <c r="JS9" i="2"/>
  <c r="JT9" i="2"/>
  <c r="JU9" i="2"/>
  <c r="JV9" i="2"/>
  <c r="JW9" i="2"/>
  <c r="JX9" i="2"/>
  <c r="JY9" i="2"/>
  <c r="JZ9" i="2"/>
  <c r="KA9" i="2"/>
  <c r="KB9" i="2"/>
  <c r="KC9" i="2"/>
  <c r="KD9" i="2"/>
  <c r="KE9" i="2"/>
  <c r="KF9" i="2"/>
  <c r="KG9" i="2"/>
  <c r="KH9" i="2"/>
  <c r="KI9" i="2"/>
  <c r="KJ9" i="2"/>
  <c r="KK9" i="2"/>
  <c r="KL9" i="2"/>
  <c r="KM9" i="2"/>
  <c r="KN9" i="2"/>
  <c r="KO9" i="2"/>
  <c r="KP9" i="2"/>
  <c r="KQ9" i="2"/>
  <c r="KR9" i="2"/>
  <c r="KS9" i="2"/>
  <c r="KT9" i="2"/>
  <c r="KU9" i="2"/>
  <c r="KV9" i="2"/>
  <c r="KW9" i="2"/>
  <c r="KX9" i="2"/>
  <c r="KY9" i="2"/>
  <c r="KZ9" i="2"/>
  <c r="LA9" i="2"/>
  <c r="LB9" i="2"/>
  <c r="LC9" i="2"/>
  <c r="LD9" i="2"/>
  <c r="LE9" i="2"/>
  <c r="LF9" i="2"/>
  <c r="LG9" i="2"/>
  <c r="LH9" i="2"/>
  <c r="LI9" i="2"/>
  <c r="LJ9" i="2"/>
  <c r="LK9" i="2"/>
  <c r="LL9" i="2"/>
  <c r="LM9" i="2"/>
  <c r="LN9" i="2"/>
  <c r="LO9" i="2"/>
  <c r="LP9" i="2"/>
  <c r="LQ9" i="2"/>
  <c r="LR9" i="2"/>
  <c r="LS9" i="2"/>
  <c r="LT9" i="2"/>
  <c r="LU9" i="2"/>
  <c r="LV9" i="2"/>
  <c r="LW9" i="2"/>
  <c r="LX9" i="2"/>
  <c r="LY9" i="2"/>
  <c r="LZ9" i="2"/>
  <c r="MA9" i="2"/>
  <c r="MB9" i="2"/>
  <c r="MC9" i="2"/>
  <c r="MD9" i="2"/>
  <c r="ME9" i="2"/>
  <c r="MF9" i="2"/>
  <c r="MG9" i="2"/>
  <c r="MH9" i="2"/>
  <c r="MI9" i="2"/>
  <c r="MJ9" i="2"/>
  <c r="MK9" i="2"/>
  <c r="ML9" i="2"/>
  <c r="MM9" i="2"/>
  <c r="MN9" i="2"/>
  <c r="MO9" i="2"/>
  <c r="MP9" i="2"/>
  <c r="MQ9" i="2"/>
  <c r="MR9" i="2"/>
  <c r="MS9" i="2"/>
  <c r="MT9" i="2"/>
  <c r="MU9" i="2"/>
  <c r="MV9" i="2"/>
  <c r="MW9" i="2"/>
  <c r="MX9" i="2"/>
  <c r="MY9" i="2"/>
  <c r="MZ9" i="2"/>
  <c r="NA9" i="2"/>
  <c r="NB9" i="2"/>
  <c r="NC9" i="2"/>
  <c r="GV10" i="2"/>
  <c r="GW10" i="2"/>
  <c r="GY10" i="2"/>
  <c r="GZ10" i="2"/>
  <c r="HA10" i="2"/>
  <c r="HB10" i="2"/>
  <c r="HC10" i="2"/>
  <c r="HD10" i="2"/>
  <c r="HE10" i="2"/>
  <c r="HF10" i="2"/>
  <c r="HG10" i="2"/>
  <c r="HH10" i="2"/>
  <c r="HI10" i="2"/>
  <c r="HJ10" i="2"/>
  <c r="HK10" i="2"/>
  <c r="HL10" i="2"/>
  <c r="HM10" i="2"/>
  <c r="HN10" i="2"/>
  <c r="HO10" i="2"/>
  <c r="HP10" i="2"/>
  <c r="HQ10" i="2"/>
  <c r="HR10" i="2"/>
  <c r="HS10" i="2"/>
  <c r="HT10" i="2"/>
  <c r="HU10" i="2"/>
  <c r="HV10" i="2"/>
  <c r="HW10" i="2"/>
  <c r="HX10" i="2"/>
  <c r="HY10" i="2"/>
  <c r="HZ10" i="2"/>
  <c r="IA10" i="2"/>
  <c r="IB10" i="2"/>
  <c r="IC10" i="2"/>
  <c r="ID10" i="2"/>
  <c r="IE10" i="2"/>
  <c r="IF10" i="2"/>
  <c r="IG10" i="2"/>
  <c r="IH10" i="2"/>
  <c r="II10" i="2"/>
  <c r="IJ10" i="2"/>
  <c r="IK10" i="2"/>
  <c r="IL10" i="2"/>
  <c r="IM10" i="2"/>
  <c r="IO10" i="2"/>
  <c r="IP10" i="2"/>
  <c r="IQ10" i="2"/>
  <c r="IR10" i="2"/>
  <c r="IS10" i="2"/>
  <c r="IT10" i="2"/>
  <c r="IU10" i="2"/>
  <c r="IV10" i="2"/>
  <c r="IW10" i="2"/>
  <c r="IX10" i="2"/>
  <c r="IY10" i="2"/>
  <c r="IZ10" i="2"/>
  <c r="JA10" i="2"/>
  <c r="JB10" i="2"/>
  <c r="JC10" i="2"/>
  <c r="JD10" i="2"/>
  <c r="JE10" i="2"/>
  <c r="JF10" i="2"/>
  <c r="JG10" i="2"/>
  <c r="JH10" i="2"/>
  <c r="JI10" i="2"/>
  <c r="JJ10" i="2"/>
  <c r="JK10" i="2"/>
  <c r="JL10" i="2"/>
  <c r="JM10" i="2"/>
  <c r="JN10" i="2"/>
  <c r="JO10" i="2"/>
  <c r="JP10" i="2"/>
  <c r="JQ10" i="2"/>
  <c r="JR10" i="2"/>
  <c r="JS10" i="2"/>
  <c r="JT10" i="2"/>
  <c r="JU10" i="2"/>
  <c r="JV10" i="2"/>
  <c r="JW10" i="2"/>
  <c r="JX10" i="2"/>
  <c r="JY10" i="2"/>
  <c r="JZ10" i="2"/>
  <c r="KA10" i="2"/>
  <c r="KB10" i="2"/>
  <c r="KC10" i="2"/>
  <c r="KD10" i="2"/>
  <c r="KE10" i="2"/>
  <c r="KF10" i="2"/>
  <c r="KG10" i="2"/>
  <c r="KH10" i="2"/>
  <c r="KI10" i="2"/>
  <c r="KJ10" i="2"/>
  <c r="KK10" i="2"/>
  <c r="KL10" i="2"/>
  <c r="KM10" i="2"/>
  <c r="KN10" i="2"/>
  <c r="KO10" i="2"/>
  <c r="KP10" i="2"/>
  <c r="KQ10" i="2"/>
  <c r="KR10" i="2"/>
  <c r="KS10" i="2"/>
  <c r="KT10" i="2"/>
  <c r="KU10" i="2"/>
  <c r="KV10" i="2"/>
  <c r="KW10" i="2"/>
  <c r="KX10" i="2"/>
  <c r="KY10" i="2"/>
  <c r="KZ10" i="2"/>
  <c r="LA10" i="2"/>
  <c r="LB10" i="2"/>
  <c r="LC10" i="2"/>
  <c r="LD10" i="2"/>
  <c r="LE10" i="2"/>
  <c r="LF10" i="2"/>
  <c r="LG10" i="2"/>
  <c r="LH10" i="2"/>
  <c r="LI10" i="2"/>
  <c r="LJ10" i="2"/>
  <c r="LK10" i="2"/>
  <c r="LL10" i="2"/>
  <c r="LM10" i="2"/>
  <c r="LN10" i="2"/>
  <c r="LO10" i="2"/>
  <c r="LP10" i="2"/>
  <c r="LQ10" i="2"/>
  <c r="LR10" i="2"/>
  <c r="LS10" i="2"/>
  <c r="LT10" i="2"/>
  <c r="LU10" i="2"/>
  <c r="LV10" i="2"/>
  <c r="LW10" i="2"/>
  <c r="LX10" i="2"/>
  <c r="LY10" i="2"/>
  <c r="LZ10" i="2"/>
  <c r="MA10" i="2"/>
  <c r="MB10" i="2"/>
  <c r="MC10" i="2"/>
  <c r="MD10" i="2"/>
  <c r="ME10" i="2"/>
  <c r="MF10" i="2"/>
  <c r="MG10" i="2"/>
  <c r="MH10" i="2"/>
  <c r="MI10" i="2"/>
  <c r="MJ10" i="2"/>
  <c r="MK10" i="2"/>
  <c r="ML10" i="2"/>
  <c r="MM10" i="2"/>
  <c r="MN10" i="2"/>
  <c r="MO10" i="2"/>
  <c r="MP10" i="2"/>
  <c r="MQ10" i="2"/>
  <c r="MR10" i="2"/>
  <c r="MS10" i="2"/>
  <c r="MT10" i="2"/>
  <c r="MU10" i="2"/>
  <c r="MV10" i="2"/>
  <c r="MW10" i="2"/>
  <c r="MX10" i="2"/>
  <c r="MY10" i="2"/>
  <c r="MZ10" i="2"/>
  <c r="NA10" i="2"/>
  <c r="NB10" i="2"/>
  <c r="NC10" i="2"/>
  <c r="GV11" i="2"/>
  <c r="GW11" i="2"/>
  <c r="GX11" i="2"/>
  <c r="GX13" i="2" s="1"/>
  <c r="GY11" i="2"/>
  <c r="GZ11" i="2"/>
  <c r="HA11" i="2"/>
  <c r="HA13" i="2" s="1"/>
  <c r="HB11" i="2"/>
  <c r="HC11" i="2"/>
  <c r="HD11" i="2"/>
  <c r="HE11" i="2"/>
  <c r="HF11" i="2"/>
  <c r="HG11" i="2"/>
  <c r="HH11" i="2"/>
  <c r="HI11" i="2"/>
  <c r="HJ11" i="2"/>
  <c r="HK11" i="2"/>
  <c r="HL11" i="2"/>
  <c r="HM11" i="2"/>
  <c r="HN11" i="2"/>
  <c r="HO11" i="2"/>
  <c r="HP11" i="2"/>
  <c r="HQ11" i="2"/>
  <c r="HR11" i="2"/>
  <c r="HS11" i="2"/>
  <c r="HT11" i="2"/>
  <c r="HU11" i="2"/>
  <c r="HV11" i="2"/>
  <c r="HW11" i="2"/>
  <c r="HX11" i="2"/>
  <c r="HY11" i="2"/>
  <c r="HZ11" i="2"/>
  <c r="IA11" i="2"/>
  <c r="IB11" i="2"/>
  <c r="IC11" i="2"/>
  <c r="ID11" i="2"/>
  <c r="IE11" i="2"/>
  <c r="IF11" i="2"/>
  <c r="IG11" i="2"/>
  <c r="IH11" i="2"/>
  <c r="II11" i="2"/>
  <c r="IJ11" i="2"/>
  <c r="IK11" i="2"/>
  <c r="IL11" i="2"/>
  <c r="IM11" i="2"/>
  <c r="IO11" i="2"/>
  <c r="IP11" i="2"/>
  <c r="IQ11" i="2"/>
  <c r="IR11" i="2"/>
  <c r="IS11" i="2"/>
  <c r="IT11" i="2"/>
  <c r="IU11" i="2"/>
  <c r="IV11" i="2"/>
  <c r="IW11" i="2"/>
  <c r="IX11" i="2"/>
  <c r="IY11" i="2"/>
  <c r="IZ11" i="2"/>
  <c r="JA11" i="2"/>
  <c r="JB11" i="2"/>
  <c r="JC11" i="2"/>
  <c r="JD11" i="2"/>
  <c r="JE11" i="2"/>
  <c r="JF11" i="2"/>
  <c r="JG11" i="2"/>
  <c r="JH11" i="2"/>
  <c r="JI11" i="2"/>
  <c r="JJ11" i="2"/>
  <c r="JK11" i="2"/>
  <c r="JL11" i="2"/>
  <c r="JM11" i="2"/>
  <c r="JN11" i="2"/>
  <c r="JO11" i="2"/>
  <c r="JP11" i="2"/>
  <c r="JQ11" i="2"/>
  <c r="JR11" i="2"/>
  <c r="JS11" i="2"/>
  <c r="JT11" i="2"/>
  <c r="JU11" i="2"/>
  <c r="JV11" i="2"/>
  <c r="JW11" i="2"/>
  <c r="JX11" i="2"/>
  <c r="JY11" i="2"/>
  <c r="JZ11" i="2"/>
  <c r="KA11" i="2"/>
  <c r="KB11" i="2"/>
  <c r="KC11" i="2"/>
  <c r="KD11" i="2"/>
  <c r="KE11" i="2"/>
  <c r="KF11" i="2"/>
  <c r="KG11" i="2"/>
  <c r="KH11" i="2"/>
  <c r="KI11" i="2"/>
  <c r="KJ11" i="2"/>
  <c r="KK11" i="2"/>
  <c r="KL11" i="2"/>
  <c r="KM11" i="2"/>
  <c r="KN11" i="2"/>
  <c r="KO11" i="2"/>
  <c r="KP11" i="2"/>
  <c r="KQ11" i="2"/>
  <c r="KR11" i="2"/>
  <c r="KS11" i="2"/>
  <c r="KT11" i="2"/>
  <c r="KU11" i="2"/>
  <c r="KV11" i="2"/>
  <c r="KW11" i="2"/>
  <c r="KX11" i="2"/>
  <c r="KY11" i="2"/>
  <c r="KZ11" i="2"/>
  <c r="LA11" i="2"/>
  <c r="LB11" i="2"/>
  <c r="LC11" i="2"/>
  <c r="LD11" i="2"/>
  <c r="LE11" i="2"/>
  <c r="LF11" i="2"/>
  <c r="LG11" i="2"/>
  <c r="LH11" i="2"/>
  <c r="LI11" i="2"/>
  <c r="LJ11" i="2"/>
  <c r="LK11" i="2"/>
  <c r="LL11" i="2"/>
  <c r="LM11" i="2"/>
  <c r="LN11" i="2"/>
  <c r="LO11" i="2"/>
  <c r="LP11" i="2"/>
  <c r="LQ11" i="2"/>
  <c r="LR11" i="2"/>
  <c r="LS11" i="2"/>
  <c r="LT11" i="2"/>
  <c r="LU11" i="2"/>
  <c r="LV11" i="2"/>
  <c r="LX11" i="2"/>
  <c r="LY11" i="2"/>
  <c r="LZ11" i="2"/>
  <c r="MA11" i="2"/>
  <c r="MB11" i="2"/>
  <c r="MC11" i="2"/>
  <c r="MD11" i="2"/>
  <c r="ME11" i="2"/>
  <c r="MF11" i="2"/>
  <c r="MG11" i="2"/>
  <c r="MH11" i="2"/>
  <c r="MI11" i="2"/>
  <c r="MJ11" i="2"/>
  <c r="MK11" i="2"/>
  <c r="ML11" i="2"/>
  <c r="MM11" i="2"/>
  <c r="MN11" i="2"/>
  <c r="MO11" i="2"/>
  <c r="MP11" i="2"/>
  <c r="MQ11" i="2"/>
  <c r="MR11" i="2"/>
  <c r="MS11" i="2"/>
  <c r="MT11" i="2"/>
  <c r="MU11" i="2"/>
  <c r="MV11" i="2"/>
  <c r="MW11" i="2"/>
  <c r="MX11" i="2"/>
  <c r="MY11" i="2"/>
  <c r="MZ11" i="2"/>
  <c r="NA11" i="2"/>
  <c r="NB11" i="2"/>
  <c r="NC11" i="2"/>
  <c r="GV12" i="2"/>
  <c r="GW12" i="2"/>
  <c r="GX12" i="2"/>
  <c r="GY12" i="2"/>
  <c r="GZ12" i="2"/>
  <c r="HA12" i="2"/>
  <c r="HB12" i="2"/>
  <c r="HC12" i="2"/>
  <c r="HD12" i="2"/>
  <c r="HD13" i="2" s="1"/>
  <c r="HE12" i="2"/>
  <c r="HE13" i="2" s="1"/>
  <c r="HF12" i="2"/>
  <c r="HG12" i="2"/>
  <c r="HH12" i="2"/>
  <c r="HI12" i="2"/>
  <c r="HJ12" i="2"/>
  <c r="HK12" i="2"/>
  <c r="HL12" i="2"/>
  <c r="HL13" i="2" s="1"/>
  <c r="HM12" i="2"/>
  <c r="HM13" i="2" s="1"/>
  <c r="HN12" i="2"/>
  <c r="HO12" i="2"/>
  <c r="HP12" i="2"/>
  <c r="HQ12" i="2"/>
  <c r="HR12" i="2"/>
  <c r="HS12" i="2"/>
  <c r="HT12" i="2"/>
  <c r="HT13" i="2" s="1"/>
  <c r="HU12" i="2"/>
  <c r="HU13" i="2" s="1"/>
  <c r="HV12" i="2"/>
  <c r="HW12" i="2"/>
  <c r="HX12" i="2"/>
  <c r="HY12" i="2"/>
  <c r="HZ12" i="2"/>
  <c r="IA12" i="2"/>
  <c r="IB12" i="2"/>
  <c r="IB13" i="2" s="1"/>
  <c r="IC12" i="2"/>
  <c r="IC13" i="2" s="1"/>
  <c r="ID12" i="2"/>
  <c r="IE12" i="2"/>
  <c r="IF12" i="2"/>
  <c r="IG12" i="2"/>
  <c r="IH12" i="2"/>
  <c r="II12" i="2"/>
  <c r="IJ12" i="2"/>
  <c r="IJ13" i="2" s="1"/>
  <c r="IK12" i="2"/>
  <c r="IK13" i="2" s="1"/>
  <c r="IL12" i="2"/>
  <c r="IM12" i="2"/>
  <c r="IN12" i="2"/>
  <c r="IN13" i="2" s="1"/>
  <c r="IO12" i="2"/>
  <c r="IP12" i="2"/>
  <c r="IQ12" i="2"/>
  <c r="IR12" i="2"/>
  <c r="IS12" i="2"/>
  <c r="IS13" i="2" s="1"/>
  <c r="IT12" i="2"/>
  <c r="IU12" i="2"/>
  <c r="IV12" i="2"/>
  <c r="IW12" i="2"/>
  <c r="IX12" i="2"/>
  <c r="IY12" i="2"/>
  <c r="IZ12" i="2"/>
  <c r="JA12" i="2"/>
  <c r="JA13" i="2" s="1"/>
  <c r="JB12" i="2"/>
  <c r="JC12" i="2"/>
  <c r="JD12" i="2"/>
  <c r="JE12" i="2"/>
  <c r="JF12" i="2"/>
  <c r="JG12" i="2"/>
  <c r="JH12" i="2"/>
  <c r="JI12" i="2"/>
  <c r="JI13" i="2" s="1"/>
  <c r="JJ12" i="2"/>
  <c r="JK12" i="2"/>
  <c r="JL12" i="2"/>
  <c r="JM12" i="2"/>
  <c r="JN12" i="2"/>
  <c r="JO12" i="2"/>
  <c r="JP12" i="2"/>
  <c r="JQ12" i="2"/>
  <c r="JR12" i="2"/>
  <c r="JS12" i="2"/>
  <c r="JT12" i="2"/>
  <c r="JU12" i="2"/>
  <c r="JV12" i="2"/>
  <c r="JW12" i="2"/>
  <c r="JX12" i="2"/>
  <c r="JY12" i="2"/>
  <c r="JZ12" i="2"/>
  <c r="KA12" i="2"/>
  <c r="KB12" i="2"/>
  <c r="KC12" i="2"/>
  <c r="KC13" i="2" s="1"/>
  <c r="KD12" i="2"/>
  <c r="KE12" i="2"/>
  <c r="KF12" i="2"/>
  <c r="KG12" i="2"/>
  <c r="KH12" i="2"/>
  <c r="KI12" i="2"/>
  <c r="KJ12" i="2"/>
  <c r="KK12" i="2"/>
  <c r="KL12" i="2"/>
  <c r="KM12" i="2"/>
  <c r="KN12" i="2"/>
  <c r="KO12" i="2"/>
  <c r="KO13" i="2" s="1"/>
  <c r="KP12" i="2"/>
  <c r="KQ12" i="2"/>
  <c r="KR12" i="2"/>
  <c r="KS12" i="2"/>
  <c r="KT12" i="2"/>
  <c r="KU12" i="2"/>
  <c r="KV12" i="2"/>
  <c r="KW12" i="2"/>
  <c r="KW13" i="2" s="1"/>
  <c r="KX12" i="2"/>
  <c r="KY12" i="2"/>
  <c r="KZ12" i="2"/>
  <c r="LA12" i="2"/>
  <c r="LB12" i="2"/>
  <c r="LC12" i="2"/>
  <c r="LD12" i="2"/>
  <c r="LE12" i="2"/>
  <c r="LE13" i="2" s="1"/>
  <c r="LF12" i="2"/>
  <c r="LG12" i="2"/>
  <c r="LH12" i="2"/>
  <c r="LI12" i="2"/>
  <c r="LJ12" i="2"/>
  <c r="LK12" i="2"/>
  <c r="LL12" i="2"/>
  <c r="LM12" i="2"/>
  <c r="LM13" i="2" s="1"/>
  <c r="LN12" i="2"/>
  <c r="LO12" i="2"/>
  <c r="LP12" i="2"/>
  <c r="LQ12" i="2"/>
  <c r="LR12" i="2"/>
  <c r="LS12" i="2"/>
  <c r="LT12" i="2"/>
  <c r="LU12" i="2"/>
  <c r="LU13" i="2" s="1"/>
  <c r="LV12" i="2"/>
  <c r="LW12" i="2"/>
  <c r="LX12" i="2"/>
  <c r="LY12" i="2"/>
  <c r="LZ12" i="2"/>
  <c r="MA12" i="2"/>
  <c r="MB12" i="2"/>
  <c r="MC12" i="2"/>
  <c r="MD12" i="2"/>
  <c r="ME12" i="2"/>
  <c r="MF12" i="2"/>
  <c r="MG12" i="2"/>
  <c r="MH12" i="2"/>
  <c r="MI12" i="2"/>
  <c r="MJ12" i="2"/>
  <c r="MK12" i="2"/>
  <c r="MK13" i="2" s="1"/>
  <c r="ML12" i="2"/>
  <c r="MM12" i="2"/>
  <c r="MM13" i="2" s="1"/>
  <c r="MN12" i="2"/>
  <c r="MO12" i="2"/>
  <c r="MP12" i="2"/>
  <c r="MQ12" i="2"/>
  <c r="MR12" i="2"/>
  <c r="MS12" i="2"/>
  <c r="MT12" i="2"/>
  <c r="MU12" i="2"/>
  <c r="MU13" i="2" s="1"/>
  <c r="MV12" i="2"/>
  <c r="MW12" i="2"/>
  <c r="MX12" i="2"/>
  <c r="MX13" i="2" s="1"/>
  <c r="MY12" i="2"/>
  <c r="MZ12" i="2"/>
  <c r="NA12" i="2"/>
  <c r="NC12" i="2"/>
  <c r="NC13" i="2" s="1"/>
  <c r="HG13" i="2"/>
  <c r="HI13" i="2"/>
  <c r="HQ13" i="2"/>
  <c r="HW13" i="2"/>
  <c r="HY13" i="2"/>
  <c r="IG13" i="2"/>
  <c r="IP13" i="2"/>
  <c r="IT13" i="2"/>
  <c r="IX13" i="2"/>
  <c r="JB13" i="2"/>
  <c r="JF13" i="2"/>
  <c r="JJ13" i="2"/>
  <c r="JN13" i="2"/>
  <c r="JR13" i="2"/>
  <c r="JV13" i="2"/>
  <c r="JZ13" i="2"/>
  <c r="KH13" i="2"/>
  <c r="KP13" i="2"/>
  <c r="KT13" i="2"/>
  <c r="KX13" i="2"/>
  <c r="LB13" i="2"/>
  <c r="LF13" i="2"/>
  <c r="LI13" i="2"/>
  <c r="LJ13" i="2"/>
  <c r="LN13" i="2"/>
  <c r="LO13" i="2"/>
  <c r="LR13" i="2"/>
  <c r="LV13" i="2"/>
  <c r="LW13" i="2"/>
  <c r="MA13" i="2"/>
  <c r="MD13" i="2"/>
  <c r="ME13" i="2"/>
  <c r="MG13" i="2"/>
  <c r="MI13" i="2"/>
  <c r="MQ13" i="2"/>
  <c r="MS13" i="2"/>
  <c r="MY13" i="2"/>
  <c r="NA13" i="2"/>
  <c r="NB13" i="2"/>
  <c r="GT9" i="2"/>
  <c r="GU9" i="2"/>
  <c r="GT10" i="2"/>
  <c r="GU10" i="2"/>
  <c r="GT11" i="2"/>
  <c r="GU11" i="2"/>
  <c r="GT12" i="2"/>
  <c r="GT13" i="2" s="1"/>
  <c r="GU12" i="2"/>
  <c r="GQ17" i="1"/>
  <c r="GR17" i="1"/>
  <c r="GS17" i="1"/>
  <c r="GQ18" i="1"/>
  <c r="GR18" i="1"/>
  <c r="GS18" i="1"/>
  <c r="GQ19" i="1"/>
  <c r="GR19" i="1"/>
  <c r="GR23" i="1" s="1"/>
  <c r="GS19" i="1"/>
  <c r="GS23" i="1" s="1"/>
  <c r="GQ20" i="1"/>
  <c r="GR20" i="1"/>
  <c r="GS20" i="1"/>
  <c r="GQ12" i="1"/>
  <c r="GR12" i="1"/>
  <c r="GS12" i="1"/>
  <c r="GQ17" i="2"/>
  <c r="GR17" i="2"/>
  <c r="GS17" i="2"/>
  <c r="GQ18" i="2"/>
  <c r="GR18" i="2"/>
  <c r="GS18" i="2"/>
  <c r="GQ19" i="2"/>
  <c r="GQ23" i="2" s="1"/>
  <c r="GR19" i="2"/>
  <c r="GR23" i="2" s="1"/>
  <c r="GS19" i="2"/>
  <c r="GS23" i="2" s="1"/>
  <c r="GQ20" i="2"/>
  <c r="GR20" i="2"/>
  <c r="GS20" i="2"/>
  <c r="GQ12" i="2"/>
  <c r="GR12" i="2"/>
  <c r="GS12" i="2"/>
  <c r="GQ9" i="2"/>
  <c r="GR9" i="2"/>
  <c r="GS9" i="2"/>
  <c r="GQ10" i="2"/>
  <c r="GR10" i="2"/>
  <c r="GS10" i="2"/>
  <c r="GQ11" i="2"/>
  <c r="GR11" i="2"/>
  <c r="GS11" i="2"/>
  <c r="GO10" i="2"/>
  <c r="FE5" i="2"/>
  <c r="FF5" i="2"/>
  <c r="FG5" i="2"/>
  <c r="FH5" i="2"/>
  <c r="FI5" i="2"/>
  <c r="FJ5" i="2"/>
  <c r="FK5" i="2"/>
  <c r="FL5" i="2"/>
  <c r="FM5" i="2"/>
  <c r="FN5" i="2"/>
  <c r="FO5" i="2"/>
  <c r="FP5" i="2"/>
  <c r="FQ5" i="2"/>
  <c r="FR5" i="2"/>
  <c r="FS5" i="2"/>
  <c r="FT5" i="2"/>
  <c r="FU5" i="2"/>
  <c r="FV5" i="2"/>
  <c r="FW5" i="2"/>
  <c r="FX5" i="2"/>
  <c r="FY5" i="2"/>
  <c r="FZ5" i="2"/>
  <c r="GA5" i="2"/>
  <c r="GB5" i="2"/>
  <c r="GC5" i="2"/>
  <c r="GE5" i="2"/>
  <c r="GF5" i="2"/>
  <c r="GG5" i="2"/>
  <c r="GH5" i="2"/>
  <c r="GI5" i="2"/>
  <c r="GJ5" i="2"/>
  <c r="GK5" i="2"/>
  <c r="GL5" i="2"/>
  <c r="GM5" i="2"/>
  <c r="GN5" i="2"/>
  <c r="GO5" i="2"/>
  <c r="GP5" i="2"/>
  <c r="GQ5" i="2"/>
  <c r="GR5" i="2"/>
  <c r="GS5" i="2"/>
  <c r="GT5" i="2"/>
  <c r="GU5" i="2"/>
  <c r="GV5" i="2"/>
  <c r="GW5" i="2"/>
  <c r="GC17" i="1"/>
  <c r="GD17" i="1"/>
  <c r="GE17" i="1"/>
  <c r="GF17" i="1"/>
  <c r="GG17" i="1"/>
  <c r="GH17" i="1"/>
  <c r="GI17" i="1"/>
  <c r="GL17" i="1"/>
  <c r="GM17" i="1"/>
  <c r="GN17" i="1"/>
  <c r="GO17" i="1"/>
  <c r="GP17" i="1"/>
  <c r="GC18" i="1"/>
  <c r="GD18" i="1"/>
  <c r="GE18" i="1"/>
  <c r="GF18" i="1"/>
  <c r="GG18" i="1"/>
  <c r="GH18" i="1"/>
  <c r="GI18" i="1"/>
  <c r="GJ18" i="1"/>
  <c r="GK18" i="1"/>
  <c r="GL18" i="1"/>
  <c r="GM18" i="1"/>
  <c r="GN18" i="1"/>
  <c r="GO18" i="1"/>
  <c r="GP18" i="1"/>
  <c r="FV12" i="1"/>
  <c r="FW12" i="1"/>
  <c r="FX12" i="1"/>
  <c r="FY12" i="1"/>
  <c r="FZ12" i="1"/>
  <c r="GA12" i="1"/>
  <c r="GB12" i="1"/>
  <c r="GC12" i="1"/>
  <c r="GD12" i="1"/>
  <c r="GE12" i="1"/>
  <c r="GF12" i="1"/>
  <c r="GG12" i="1"/>
  <c r="GH12" i="1"/>
  <c r="GI12" i="1"/>
  <c r="GJ12" i="1"/>
  <c r="GK12" i="1"/>
  <c r="GL12" i="1"/>
  <c r="GM12" i="1"/>
  <c r="GN12" i="1"/>
  <c r="GO12" i="1"/>
  <c r="GP12" i="1"/>
  <c r="GP10" i="2"/>
  <c r="GN9" i="2"/>
  <c r="GO9" i="2"/>
  <c r="GP9" i="2"/>
  <c r="GN10" i="2"/>
  <c r="GN12" i="2"/>
  <c r="GO12" i="2"/>
  <c r="GP12" i="2"/>
  <c r="FV17" i="2"/>
  <c r="FW17" i="2"/>
  <c r="FX17" i="2"/>
  <c r="FY17" i="2"/>
  <c r="FZ17" i="2"/>
  <c r="GA17" i="2"/>
  <c r="GB17" i="2"/>
  <c r="GC17" i="2"/>
  <c r="GE17" i="2"/>
  <c r="GF17" i="2"/>
  <c r="GG17" i="2"/>
  <c r="GH17" i="2"/>
  <c r="GI17" i="2"/>
  <c r="GJ17" i="2"/>
  <c r="GK17" i="2"/>
  <c r="GL17" i="2"/>
  <c r="GM17" i="2"/>
  <c r="GN17" i="2"/>
  <c r="GO17" i="2"/>
  <c r="GP17" i="2"/>
  <c r="FV18" i="2"/>
  <c r="FW18" i="2"/>
  <c r="FX18" i="2"/>
  <c r="FY18" i="2"/>
  <c r="FZ18" i="2"/>
  <c r="GA18" i="2"/>
  <c r="GB18" i="2"/>
  <c r="GC18" i="2"/>
  <c r="GD18" i="2"/>
  <c r="GE18" i="2"/>
  <c r="GF18" i="2"/>
  <c r="GG18" i="2"/>
  <c r="GH18" i="2"/>
  <c r="GI18" i="2"/>
  <c r="GJ18" i="2"/>
  <c r="GK18" i="2"/>
  <c r="GL18" i="2"/>
  <c r="GM18" i="2"/>
  <c r="GN18" i="2"/>
  <c r="GO18" i="2"/>
  <c r="GP18" i="2"/>
  <c r="FA12" i="2"/>
  <c r="FB12" i="2"/>
  <c r="FC12" i="2"/>
  <c r="FD12" i="2"/>
  <c r="FE12" i="2"/>
  <c r="FF12" i="2"/>
  <c r="FG12" i="2"/>
  <c r="FH12" i="2"/>
  <c r="FI12" i="2"/>
  <c r="FJ12" i="2"/>
  <c r="FK12" i="2"/>
  <c r="FL12" i="2"/>
  <c r="FM12" i="2"/>
  <c r="FN12" i="2"/>
  <c r="FO12" i="2"/>
  <c r="FP12" i="2"/>
  <c r="FQ12" i="2"/>
  <c r="FR12" i="2"/>
  <c r="FS12" i="2"/>
  <c r="FT12" i="2"/>
  <c r="FU12" i="2"/>
  <c r="FV12" i="2"/>
  <c r="FW12" i="2"/>
  <c r="FX12" i="2"/>
  <c r="FY12" i="2"/>
  <c r="FZ12" i="2"/>
  <c r="GA12" i="2"/>
  <c r="GB12" i="2"/>
  <c r="GC12" i="2"/>
  <c r="GD12" i="2"/>
  <c r="GE12" i="2"/>
  <c r="GF12" i="2"/>
  <c r="GG12" i="2"/>
  <c r="GH12" i="2"/>
  <c r="GI12" i="2"/>
  <c r="GJ12" i="2"/>
  <c r="GK12" i="2"/>
  <c r="GL12" i="2"/>
  <c r="GM12" i="2"/>
  <c r="GH9" i="2"/>
  <c r="GI9" i="2"/>
  <c r="GJ9" i="2"/>
  <c r="GK9" i="2"/>
  <c r="GL9" i="2"/>
  <c r="GM9" i="2"/>
  <c r="GH10" i="2"/>
  <c r="GI10" i="2"/>
  <c r="GJ10" i="2"/>
  <c r="GK10" i="2"/>
  <c r="GL10" i="2"/>
  <c r="GM10" i="2"/>
  <c r="FV9" i="2"/>
  <c r="FW9" i="2"/>
  <c r="FX9" i="2"/>
  <c r="FY9" i="2"/>
  <c r="FZ9" i="2"/>
  <c r="GA9" i="2"/>
  <c r="GB9" i="2"/>
  <c r="GC9" i="2"/>
  <c r="GE9" i="2"/>
  <c r="GF9" i="2"/>
  <c r="GG9" i="2"/>
  <c r="FV10" i="2"/>
  <c r="FW10" i="2"/>
  <c r="FX10" i="2"/>
  <c r="FY10" i="2"/>
  <c r="FZ10" i="2"/>
  <c r="GA10" i="2"/>
  <c r="GB10" i="2"/>
  <c r="GC10" i="2"/>
  <c r="GE10" i="2"/>
  <c r="GF10" i="2"/>
  <c r="GG10" i="2"/>
  <c r="GN19" i="1"/>
  <c r="GN23" i="1" s="1"/>
  <c r="GO19" i="1"/>
  <c r="GP19" i="1"/>
  <c r="GN20" i="1"/>
  <c r="GO20" i="1"/>
  <c r="GP20" i="1"/>
  <c r="GN19" i="2"/>
  <c r="GN23" i="2" s="1"/>
  <c r="GO19" i="2"/>
  <c r="GO23" i="2" s="1"/>
  <c r="GP19" i="2"/>
  <c r="GP23" i="2" s="1"/>
  <c r="GN20" i="2"/>
  <c r="GO20" i="2"/>
  <c r="GP20" i="2"/>
  <c r="GN11" i="2"/>
  <c r="GN13" i="2" s="1"/>
  <c r="GO13" i="2"/>
  <c r="GP11" i="2"/>
  <c r="GJ19" i="1"/>
  <c r="GJ23" i="1" s="1"/>
  <c r="GK19" i="1"/>
  <c r="GL19" i="1"/>
  <c r="GL23" i="1" s="1"/>
  <c r="GM19" i="1"/>
  <c r="GJ20" i="1"/>
  <c r="GK20" i="1"/>
  <c r="GL20" i="1"/>
  <c r="GM20" i="1"/>
  <c r="GJ13" i="1"/>
  <c r="GJ20" i="2"/>
  <c r="GK20" i="2"/>
  <c r="GL20" i="2"/>
  <c r="GM20" i="2"/>
  <c r="GJ19" i="2"/>
  <c r="GJ23" i="2" s="1"/>
  <c r="GK19" i="2"/>
  <c r="GK23" i="2" s="1"/>
  <c r="GL19" i="2"/>
  <c r="GL23" i="2" s="1"/>
  <c r="GM19" i="2"/>
  <c r="GM23" i="2" s="1"/>
  <c r="GJ11" i="2"/>
  <c r="GJ13" i="2" s="1"/>
  <c r="GK11" i="2"/>
  <c r="GK13" i="2" s="1"/>
  <c r="GL11" i="2"/>
  <c r="GM11" i="2"/>
  <c r="GC19" i="1"/>
  <c r="GD19" i="1"/>
  <c r="GE19" i="1"/>
  <c r="GF19" i="1"/>
  <c r="GF23" i="1" s="1"/>
  <c r="GG19" i="1"/>
  <c r="GH19" i="1"/>
  <c r="GI19" i="1"/>
  <c r="GC20" i="1"/>
  <c r="GD20" i="1"/>
  <c r="GE20" i="1"/>
  <c r="GF20" i="1"/>
  <c r="GG20" i="1"/>
  <c r="GH20" i="1"/>
  <c r="GI20" i="1"/>
  <c r="GC19" i="2"/>
  <c r="GC23" i="2" s="1"/>
  <c r="GD19" i="2"/>
  <c r="GE19" i="2"/>
  <c r="GF19" i="2"/>
  <c r="GF23" i="2" s="1"/>
  <c r="GG19" i="2"/>
  <c r="GG23" i="2" s="1"/>
  <c r="GH19" i="2"/>
  <c r="GH23" i="2" s="1"/>
  <c r="GI19" i="2"/>
  <c r="GI23" i="2" s="1"/>
  <c r="GC20" i="2"/>
  <c r="GD20" i="2"/>
  <c r="GE20" i="2"/>
  <c r="GE22" i="2" s="1"/>
  <c r="GF20" i="2"/>
  <c r="GG20" i="2"/>
  <c r="GH20" i="2"/>
  <c r="GI20" i="2"/>
  <c r="GC11" i="2"/>
  <c r="GC13" i="2" s="1"/>
  <c r="GD11" i="2"/>
  <c r="GE11" i="2"/>
  <c r="GF11" i="2"/>
  <c r="GG11" i="2"/>
  <c r="GG13" i="2" s="1"/>
  <c r="GH11" i="2"/>
  <c r="GI11" i="2"/>
  <c r="AD24" i="4"/>
  <c r="AE24" i="4"/>
  <c r="AF24" i="4"/>
  <c r="AG24" i="4"/>
  <c r="AE6" i="3"/>
  <c r="AD6" i="3"/>
  <c r="AB6" i="3"/>
  <c r="AE17" i="3"/>
  <c r="G5" i="7"/>
  <c r="G25" i="7"/>
  <c r="G26" i="7"/>
  <c r="FZ17" i="1"/>
  <c r="GA17" i="1"/>
  <c r="GB17" i="1"/>
  <c r="FZ18" i="1"/>
  <c r="GA18" i="1"/>
  <c r="GB18" i="1"/>
  <c r="FZ19" i="1"/>
  <c r="GA19" i="1"/>
  <c r="GB19" i="1"/>
  <c r="FZ20" i="1"/>
  <c r="GA20" i="1"/>
  <c r="GB20" i="1"/>
  <c r="GB13" i="1"/>
  <c r="G21" i="6"/>
  <c r="G24" i="6"/>
  <c r="G25" i="6"/>
  <c r="FZ11" i="2"/>
  <c r="GA11" i="2"/>
  <c r="GB11" i="2"/>
  <c r="GB13" i="2" s="1"/>
  <c r="FZ19" i="2"/>
  <c r="FZ23" i="2" s="1"/>
  <c r="GA19" i="2"/>
  <c r="GA23" i="2" s="1"/>
  <c r="GB19" i="2"/>
  <c r="GB23" i="2" s="1"/>
  <c r="FZ20" i="2"/>
  <c r="GA20" i="2"/>
  <c r="GB20" i="2"/>
  <c r="FX17" i="1"/>
  <c r="FY17" i="1"/>
  <c r="FX18" i="1"/>
  <c r="FY18" i="1"/>
  <c r="FX19" i="1"/>
  <c r="FY19" i="1"/>
  <c r="FX20" i="1"/>
  <c r="FY20" i="1"/>
  <c r="FX20" i="2"/>
  <c r="FY20" i="2"/>
  <c r="FX19" i="2"/>
  <c r="FX23" i="2" s="1"/>
  <c r="FY19" i="2"/>
  <c r="FY23" i="2" s="1"/>
  <c r="FX11" i="2"/>
  <c r="FX13" i="2" s="1"/>
  <c r="FY11" i="2"/>
  <c r="FY13" i="2" s="1"/>
  <c r="IG35" i="1"/>
  <c r="FV17" i="1"/>
  <c r="FW17" i="1"/>
  <c r="FV18" i="1"/>
  <c r="FW18" i="1"/>
  <c r="FV19" i="1"/>
  <c r="FV23" i="1" s="1"/>
  <c r="FW19" i="1"/>
  <c r="FV20" i="1"/>
  <c r="FW20" i="1"/>
  <c r="FW20" i="2"/>
  <c r="FV19" i="2"/>
  <c r="FV23" i="2" s="1"/>
  <c r="FW19" i="2"/>
  <c r="FV11" i="2"/>
  <c r="FV13" i="2" s="1"/>
  <c r="FW11" i="2"/>
  <c r="FW13" i="2" s="1"/>
  <c r="AC21" i="4"/>
  <c r="AC5" i="4"/>
  <c r="AC24" i="4"/>
  <c r="AA6" i="3"/>
  <c r="AA9" i="3" s="1"/>
  <c r="FS17" i="1"/>
  <c r="FT17" i="1"/>
  <c r="FU17" i="1"/>
  <c r="FS18" i="1"/>
  <c r="FT18" i="1"/>
  <c r="FU18" i="1"/>
  <c r="FS19" i="1"/>
  <c r="FT19" i="1"/>
  <c r="FT23" i="1" s="1"/>
  <c r="FU19" i="1"/>
  <c r="FU23" i="1" s="1"/>
  <c r="FS20" i="1"/>
  <c r="FT20" i="1"/>
  <c r="FU20" i="1"/>
  <c r="FS12" i="1"/>
  <c r="FT12" i="1"/>
  <c r="FU12" i="1"/>
  <c r="FS20" i="2"/>
  <c r="FT20" i="2"/>
  <c r="FU20" i="2"/>
  <c r="FV20" i="2"/>
  <c r="FS17" i="2"/>
  <c r="FT17" i="2"/>
  <c r="FU17" i="2"/>
  <c r="FS18" i="2"/>
  <c r="FT18" i="2"/>
  <c r="FU18" i="2"/>
  <c r="FS23" i="2"/>
  <c r="FT19" i="2"/>
  <c r="FT22" i="2" s="1"/>
  <c r="FU19" i="2"/>
  <c r="FU23" i="2" s="1"/>
  <c r="FS9" i="2"/>
  <c r="FT9" i="2"/>
  <c r="FU9" i="2"/>
  <c r="FS10" i="2"/>
  <c r="FT10" i="2"/>
  <c r="FU10" i="2"/>
  <c r="FS11" i="2"/>
  <c r="FS13" i="2" s="1"/>
  <c r="FT11" i="2"/>
  <c r="FT13" i="2" s="1"/>
  <c r="FU11" i="2"/>
  <c r="FU13" i="2" s="1"/>
  <c r="AB24" i="4"/>
  <c r="FL17" i="1"/>
  <c r="FO17" i="1"/>
  <c r="FP17" i="1"/>
  <c r="FQ17" i="1"/>
  <c r="FR17" i="1"/>
  <c r="FO18" i="1"/>
  <c r="FP18" i="1"/>
  <c r="FQ18" i="1"/>
  <c r="FR18" i="1"/>
  <c r="FO19" i="1"/>
  <c r="FP19" i="1"/>
  <c r="FQ19" i="1"/>
  <c r="FR19" i="1"/>
  <c r="FO20" i="1"/>
  <c r="FP20" i="1"/>
  <c r="FQ20" i="1"/>
  <c r="FR20" i="1"/>
  <c r="FO12" i="1"/>
  <c r="FP12" i="1"/>
  <c r="FQ12" i="1"/>
  <c r="FR12" i="1"/>
  <c r="Z21" i="3"/>
  <c r="Z20" i="3"/>
  <c r="Z6" i="3"/>
  <c r="FO20" i="2"/>
  <c r="FP20" i="2"/>
  <c r="FQ20" i="2"/>
  <c r="FR20" i="2"/>
  <c r="FO17" i="2"/>
  <c r="FP17" i="2"/>
  <c r="FQ17" i="2"/>
  <c r="FR17" i="2"/>
  <c r="FO18" i="2"/>
  <c r="FP18" i="2"/>
  <c r="FR18" i="2"/>
  <c r="FO19" i="2"/>
  <c r="FP19" i="2"/>
  <c r="FP23" i="2" s="1"/>
  <c r="FQ23" i="2"/>
  <c r="FR19" i="2"/>
  <c r="FR23" i="2" s="1"/>
  <c r="FO9" i="2"/>
  <c r="FP9" i="2"/>
  <c r="FQ9" i="2"/>
  <c r="FR9" i="2"/>
  <c r="FO10" i="2"/>
  <c r="FP10" i="2"/>
  <c r="FQ10" i="2"/>
  <c r="FR10" i="2"/>
  <c r="FO11" i="2"/>
  <c r="FO13" i="2" s="1"/>
  <c r="FP11" i="2"/>
  <c r="FP13" i="2" s="1"/>
  <c r="FQ11" i="2"/>
  <c r="FQ13" i="2" s="1"/>
  <c r="FR11" i="2"/>
  <c r="FS22" i="2"/>
  <c r="FK17" i="1"/>
  <c r="FM17" i="1"/>
  <c r="FN17" i="1"/>
  <c r="FK18" i="1"/>
  <c r="FL18" i="1"/>
  <c r="FM18" i="1"/>
  <c r="FN18" i="1"/>
  <c r="FK19" i="1"/>
  <c r="FL19" i="1"/>
  <c r="FL23" i="1" s="1"/>
  <c r="FM19" i="1"/>
  <c r="FM23" i="1" s="1"/>
  <c r="FN19" i="1"/>
  <c r="FN23" i="1" s="1"/>
  <c r="FK20" i="1"/>
  <c r="FL20" i="1"/>
  <c r="FM20" i="1"/>
  <c r="FN20" i="1"/>
  <c r="FK12" i="1"/>
  <c r="FL12" i="1"/>
  <c r="FM12" i="1"/>
  <c r="FN12" i="1"/>
  <c r="FK17" i="2"/>
  <c r="FL17" i="2"/>
  <c r="FM17" i="2"/>
  <c r="FN17" i="2"/>
  <c r="FK18" i="2"/>
  <c r="FL18" i="2"/>
  <c r="FM18" i="2"/>
  <c r="FN18" i="2"/>
  <c r="FK19" i="2"/>
  <c r="FL19" i="2"/>
  <c r="FM19" i="2"/>
  <c r="FN19" i="2"/>
  <c r="FK20" i="2"/>
  <c r="FL20" i="2"/>
  <c r="FM20" i="2"/>
  <c r="FN20" i="2"/>
  <c r="FK9" i="2"/>
  <c r="FL9" i="2"/>
  <c r="FM9" i="2"/>
  <c r="FN9" i="2"/>
  <c r="FK10" i="2"/>
  <c r="FL10" i="2"/>
  <c r="FM10" i="2"/>
  <c r="FN10" i="2"/>
  <c r="FK11" i="2"/>
  <c r="FL11" i="2"/>
  <c r="FL13" i="2" s="1"/>
  <c r="FM11" i="2"/>
  <c r="FM13" i="2" s="1"/>
  <c r="FN11" i="2"/>
  <c r="FN13" i="2" s="1"/>
  <c r="FH17" i="1"/>
  <c r="FI17" i="1"/>
  <c r="FJ17" i="1"/>
  <c r="FH18" i="1"/>
  <c r="FI18" i="1"/>
  <c r="FJ18" i="1"/>
  <c r="FH19" i="1"/>
  <c r="FI19" i="1"/>
  <c r="FJ19" i="1"/>
  <c r="FH20" i="1"/>
  <c r="FI20" i="1"/>
  <c r="FJ20" i="1"/>
  <c r="FH12" i="1"/>
  <c r="FI12" i="1"/>
  <c r="FJ12" i="1"/>
  <c r="AA24" i="4"/>
  <c r="FJ10" i="2"/>
  <c r="FH9" i="2"/>
  <c r="FI9" i="2"/>
  <c r="FJ9" i="2"/>
  <c r="FH10" i="2"/>
  <c r="FI10" i="2"/>
  <c r="FH20" i="2"/>
  <c r="FI20" i="2"/>
  <c r="FJ20" i="2"/>
  <c r="FH17" i="2"/>
  <c r="FI17" i="2"/>
  <c r="FJ17" i="2"/>
  <c r="FH18" i="2"/>
  <c r="FI18" i="2"/>
  <c r="FJ18" i="2"/>
  <c r="FH19" i="2"/>
  <c r="FI19" i="2"/>
  <c r="FJ19" i="2"/>
  <c r="FH11" i="2"/>
  <c r="FH13" i="2" s="1"/>
  <c r="FI11" i="2"/>
  <c r="FI13" i="2" s="1"/>
  <c r="FJ11" i="2"/>
  <c r="FJ13" i="2" s="1"/>
  <c r="Y5" i="3"/>
  <c r="FE20" i="1"/>
  <c r="FF20" i="1"/>
  <c r="FG20" i="1"/>
  <c r="FE17" i="1"/>
  <c r="FF17" i="1"/>
  <c r="FG17" i="1"/>
  <c r="FE18" i="1"/>
  <c r="FF18" i="1"/>
  <c r="FG18" i="1"/>
  <c r="FE19" i="1"/>
  <c r="FF19" i="1"/>
  <c r="FG19" i="1"/>
  <c r="FE12" i="1"/>
  <c r="FF12" i="1"/>
  <c r="FG12" i="1"/>
  <c r="FE20" i="2"/>
  <c r="FF20" i="2"/>
  <c r="FG20" i="2"/>
  <c r="FE17" i="2"/>
  <c r="FF17" i="2"/>
  <c r="FG17" i="2"/>
  <c r="FE18" i="2"/>
  <c r="FF18" i="2"/>
  <c r="FG18" i="2"/>
  <c r="FE19" i="2"/>
  <c r="FF19" i="2"/>
  <c r="FG19" i="2"/>
  <c r="FE9" i="2"/>
  <c r="FF9" i="2"/>
  <c r="FG9" i="2"/>
  <c r="FE10" i="2"/>
  <c r="FF10" i="2"/>
  <c r="FG10" i="2"/>
  <c r="FE11" i="2"/>
  <c r="FE13" i="2" s="1"/>
  <c r="FF11" i="2"/>
  <c r="FF13" i="2" s="1"/>
  <c r="FG11" i="2"/>
  <c r="FG13" i="2" s="1"/>
  <c r="Z24" i="4"/>
  <c r="FC20" i="1"/>
  <c r="FD20" i="1"/>
  <c r="FC19" i="1"/>
  <c r="FD19" i="1"/>
  <c r="FA17" i="1"/>
  <c r="FB17" i="1"/>
  <c r="FC17" i="1"/>
  <c r="FD17" i="1"/>
  <c r="FA18" i="1"/>
  <c r="FB18" i="1"/>
  <c r="FC18" i="1"/>
  <c r="FD18" i="1"/>
  <c r="FA12" i="1"/>
  <c r="FB12" i="1"/>
  <c r="FC12" i="1"/>
  <c r="FD12" i="1"/>
  <c r="FA20" i="2"/>
  <c r="FB20" i="2"/>
  <c r="FC20" i="2"/>
  <c r="FD20" i="2"/>
  <c r="FA17" i="2"/>
  <c r="FB17" i="2"/>
  <c r="FC17" i="2"/>
  <c r="FD17" i="2"/>
  <c r="FA18" i="2"/>
  <c r="FB18" i="2"/>
  <c r="FC18" i="2"/>
  <c r="FD18" i="2"/>
  <c r="FA19" i="2"/>
  <c r="FB19" i="2"/>
  <c r="FC19" i="2"/>
  <c r="FD19" i="2"/>
  <c r="FD10" i="2"/>
  <c r="FA9" i="2"/>
  <c r="FB9" i="2"/>
  <c r="FC9" i="2"/>
  <c r="FD9" i="2"/>
  <c r="FA10" i="2"/>
  <c r="FB10" i="2"/>
  <c r="FC10" i="2"/>
  <c r="FA11" i="2"/>
  <c r="FA13" i="2" s="1"/>
  <c r="FB11" i="2"/>
  <c r="FB13" i="2" s="1"/>
  <c r="FC11" i="2"/>
  <c r="FD11" i="2"/>
  <c r="FD13" i="2" s="1"/>
  <c r="EM5" i="2"/>
  <c r="EN5" i="2"/>
  <c r="EO5" i="2"/>
  <c r="EP5" i="2"/>
  <c r="EQ5" i="2"/>
  <c r="ER5" i="2"/>
  <c r="ES5" i="2"/>
  <c r="ET5" i="2"/>
  <c r="EU5" i="2"/>
  <c r="EV5" i="2"/>
  <c r="EW5" i="2"/>
  <c r="EX5" i="2"/>
  <c r="EY5" i="2"/>
  <c r="EZ5" i="2"/>
  <c r="FA5" i="2"/>
  <c r="FB5" i="2"/>
  <c r="FC5" i="2"/>
  <c r="FD5" i="2"/>
  <c r="W10" i="3"/>
  <c r="EX17" i="2"/>
  <c r="EY17" i="2"/>
  <c r="EZ17" i="2"/>
  <c r="EX18" i="2"/>
  <c r="EY18" i="2"/>
  <c r="EZ18" i="2"/>
  <c r="Y24" i="4"/>
  <c r="EZ12" i="1"/>
  <c r="W20" i="3"/>
  <c r="W5" i="3"/>
  <c r="ET17" i="1"/>
  <c r="EU17" i="1"/>
  <c r="EV17" i="1"/>
  <c r="EW17" i="1"/>
  <c r="EX17" i="1"/>
  <c r="EY17" i="1"/>
  <c r="EZ17" i="1"/>
  <c r="ET18" i="1"/>
  <c r="EU18" i="1"/>
  <c r="EV18" i="1"/>
  <c r="EW18" i="1"/>
  <c r="EX18" i="1"/>
  <c r="EY18" i="1"/>
  <c r="EZ18" i="1"/>
  <c r="ET12" i="1"/>
  <c r="EU12" i="1"/>
  <c r="EV12" i="1"/>
  <c r="EW12" i="1"/>
  <c r="EX12" i="1"/>
  <c r="EY12" i="1"/>
  <c r="ER19" i="2"/>
  <c r="ES19" i="2"/>
  <c r="ET19" i="2"/>
  <c r="EU19" i="2"/>
  <c r="EV19" i="2"/>
  <c r="EW19" i="2"/>
  <c r="EX19" i="2"/>
  <c r="EY19" i="2"/>
  <c r="EZ19" i="2"/>
  <c r="ER20" i="2"/>
  <c r="ES20" i="2"/>
  <c r="ET20" i="2"/>
  <c r="EU20" i="2"/>
  <c r="EV20" i="2"/>
  <c r="EW20" i="2"/>
  <c r="EX20" i="2"/>
  <c r="EY20" i="2"/>
  <c r="EZ20" i="2"/>
  <c r="Y55" i="3"/>
  <c r="Y49" i="3"/>
  <c r="Y50" i="3" s="1"/>
  <c r="X24" i="4"/>
  <c r="X21" i="4"/>
  <c r="EO17" i="1"/>
  <c r="EP17" i="1"/>
  <c r="EQ17" i="1"/>
  <c r="ER17" i="1"/>
  <c r="ES17" i="1"/>
  <c r="EO18" i="1"/>
  <c r="EP18" i="1"/>
  <c r="EQ18" i="1"/>
  <c r="ER18" i="1"/>
  <c r="ES18" i="1"/>
  <c r="EO12" i="1"/>
  <c r="EP12" i="1"/>
  <c r="EQ12" i="1"/>
  <c r="ER12" i="1"/>
  <c r="ES12" i="1"/>
  <c r="W24" i="4"/>
  <c r="W5" i="4"/>
  <c r="V12" i="3"/>
  <c r="U12" i="3"/>
  <c r="EI17" i="2"/>
  <c r="EJ17" i="2"/>
  <c r="EK17" i="2"/>
  <c r="EL17" i="2"/>
  <c r="EM17" i="2"/>
  <c r="EN17" i="2"/>
  <c r="EO17" i="2"/>
  <c r="EP17" i="2"/>
  <c r="EQ17" i="2"/>
  <c r="ER17" i="2"/>
  <c r="ES17" i="2"/>
  <c r="ET17" i="2"/>
  <c r="EU17" i="2"/>
  <c r="EV17" i="2"/>
  <c r="EW17" i="2"/>
  <c r="EI18" i="2"/>
  <c r="EJ18" i="2"/>
  <c r="EK18" i="2"/>
  <c r="EL18" i="2"/>
  <c r="EM18" i="2"/>
  <c r="EN18" i="2"/>
  <c r="EO18" i="2"/>
  <c r="EP18" i="2"/>
  <c r="EQ18" i="2"/>
  <c r="ER18" i="2"/>
  <c r="ES18" i="2"/>
  <c r="ET18" i="2"/>
  <c r="EU18" i="2"/>
  <c r="EV18" i="2"/>
  <c r="EW18" i="2"/>
  <c r="F25" i="7"/>
  <c r="F26" i="7"/>
  <c r="F24" i="6"/>
  <c r="F25" i="6"/>
  <c r="F5" i="6"/>
  <c r="EM12" i="1"/>
  <c r="EN12" i="1"/>
  <c r="DV5" i="2"/>
  <c r="DW5" i="2"/>
  <c r="DX5" i="2"/>
  <c r="DY5" i="2"/>
  <c r="DZ5" i="2"/>
  <c r="EA5" i="2"/>
  <c r="EB5" i="2"/>
  <c r="EC5" i="2"/>
  <c r="ED5" i="2"/>
  <c r="EE5" i="2"/>
  <c r="EF5" i="2"/>
  <c r="EG5" i="2"/>
  <c r="EH5" i="2"/>
  <c r="EI5" i="2"/>
  <c r="EJ5" i="2"/>
  <c r="EK5" i="2"/>
  <c r="EL5" i="2"/>
  <c r="EI12" i="1"/>
  <c r="EJ12" i="1"/>
  <c r="EK12" i="1"/>
  <c r="EL12" i="1"/>
  <c r="EH9" i="2"/>
  <c r="EF12" i="1"/>
  <c r="EG12" i="1"/>
  <c r="EH12" i="1"/>
  <c r="EH13" i="1" s="1"/>
  <c r="ED17" i="2"/>
  <c r="EE17" i="2"/>
  <c r="EF17" i="2"/>
  <c r="EG17" i="2"/>
  <c r="EH17" i="2"/>
  <c r="ED18" i="2"/>
  <c r="EE18" i="2"/>
  <c r="EF18" i="2"/>
  <c r="EG18" i="2"/>
  <c r="EH18" i="2"/>
  <c r="CX17" i="1"/>
  <c r="CY17" i="1"/>
  <c r="CZ17" i="1"/>
  <c r="DA17" i="1"/>
  <c r="DB17" i="1"/>
  <c r="DC17" i="1"/>
  <c r="DD17" i="1"/>
  <c r="DE17" i="1"/>
  <c r="DF17" i="1"/>
  <c r="DG17" i="1"/>
  <c r="DH17" i="1"/>
  <c r="DI17" i="1"/>
  <c r="DJ17" i="1"/>
  <c r="DK17" i="1"/>
  <c r="DL17" i="1"/>
  <c r="DM17" i="1"/>
  <c r="DN17" i="1"/>
  <c r="DO17" i="1"/>
  <c r="DP17" i="1"/>
  <c r="DQ17" i="1"/>
  <c r="DR17" i="1"/>
  <c r="DS17" i="1"/>
  <c r="DT17" i="1"/>
  <c r="DU17" i="1"/>
  <c r="DV17" i="1"/>
  <c r="DW17" i="1"/>
  <c r="DX17" i="1"/>
  <c r="DY17" i="1"/>
  <c r="DZ17" i="1"/>
  <c r="EA17" i="1"/>
  <c r="EB17" i="1"/>
  <c r="EC17" i="1"/>
  <c r="ED17" i="1"/>
  <c r="EE17" i="1"/>
  <c r="EF17" i="1"/>
  <c r="EG17" i="1"/>
  <c r="EH17" i="1"/>
  <c r="EI17" i="1"/>
  <c r="EJ17" i="1"/>
  <c r="EK17" i="1"/>
  <c r="EL17" i="1"/>
  <c r="EM17" i="1"/>
  <c r="EN17" i="1"/>
  <c r="CX18" i="1"/>
  <c r="CY18" i="1"/>
  <c r="CZ18" i="1"/>
  <c r="DA18" i="1"/>
  <c r="DB18" i="1"/>
  <c r="DC18" i="1"/>
  <c r="DD18" i="1"/>
  <c r="DE18" i="1"/>
  <c r="DF18" i="1"/>
  <c r="DG18" i="1"/>
  <c r="DH18" i="1"/>
  <c r="DI18" i="1"/>
  <c r="DJ18" i="1"/>
  <c r="DK18" i="1"/>
  <c r="DL18" i="1"/>
  <c r="DM18" i="1"/>
  <c r="DN18" i="1"/>
  <c r="DO18" i="1"/>
  <c r="DP18" i="1"/>
  <c r="DQ18" i="1"/>
  <c r="DR18" i="1"/>
  <c r="DS18" i="1"/>
  <c r="DT18" i="1"/>
  <c r="DU18" i="1"/>
  <c r="DV18" i="1"/>
  <c r="DW18" i="1"/>
  <c r="DX18" i="1"/>
  <c r="DY18" i="1"/>
  <c r="DZ18" i="1"/>
  <c r="EA18" i="1"/>
  <c r="EB18" i="1"/>
  <c r="EC18" i="1"/>
  <c r="ED18" i="1"/>
  <c r="EE18" i="1"/>
  <c r="EF18" i="1"/>
  <c r="EG18" i="1"/>
  <c r="EH18" i="1"/>
  <c r="EI18" i="1"/>
  <c r="EJ18" i="1"/>
  <c r="EK18" i="1"/>
  <c r="EL18" i="1"/>
  <c r="EM18" i="1"/>
  <c r="EN18" i="1"/>
  <c r="EB12" i="1"/>
  <c r="EC12" i="1"/>
  <c r="ED12" i="1"/>
  <c r="EE12" i="1"/>
  <c r="U24" i="4"/>
  <c r="U5" i="4"/>
  <c r="V24" i="4"/>
  <c r="T5" i="3"/>
  <c r="EQ20" i="2"/>
  <c r="ED9" i="2"/>
  <c r="EE9" i="2"/>
  <c r="EF9" i="2"/>
  <c r="EG9" i="2"/>
  <c r="EI9" i="2"/>
  <c r="EJ9" i="2"/>
  <c r="EK9" i="2"/>
  <c r="EL9" i="2"/>
  <c r="EM9" i="2"/>
  <c r="EN9" i="2"/>
  <c r="EO9" i="2"/>
  <c r="EP9" i="2"/>
  <c r="EQ9" i="2"/>
  <c r="ER9" i="2"/>
  <c r="ES9" i="2"/>
  <c r="ET9" i="2"/>
  <c r="EU9" i="2"/>
  <c r="EV9" i="2"/>
  <c r="EW9" i="2"/>
  <c r="EX9" i="2"/>
  <c r="EY9" i="2"/>
  <c r="EZ9" i="2"/>
  <c r="EV10" i="2"/>
  <c r="EW10" i="2"/>
  <c r="EX10" i="2"/>
  <c r="EY10" i="2"/>
  <c r="EZ10" i="2"/>
  <c r="ED11" i="2"/>
  <c r="EE11" i="2"/>
  <c r="EF11" i="2"/>
  <c r="EG11" i="2"/>
  <c r="EH11" i="2"/>
  <c r="EI11" i="2"/>
  <c r="EJ11" i="2"/>
  <c r="EL11" i="2"/>
  <c r="EM11" i="2"/>
  <c r="EN11" i="2"/>
  <c r="EO11" i="2"/>
  <c r="EP11" i="2"/>
  <c r="EQ11" i="2"/>
  <c r="ER11" i="2"/>
  <c r="ES11" i="2"/>
  <c r="ET11" i="2"/>
  <c r="EU11" i="2"/>
  <c r="EV11" i="2"/>
  <c r="EW11" i="2"/>
  <c r="EX11" i="2"/>
  <c r="EY11" i="2"/>
  <c r="EZ11" i="2"/>
  <c r="ED12" i="2"/>
  <c r="EE12" i="2"/>
  <c r="EF12" i="2"/>
  <c r="EF13" i="2" s="1"/>
  <c r="EG12" i="2"/>
  <c r="EG13" i="2" s="1"/>
  <c r="EH12" i="2"/>
  <c r="EI12" i="2"/>
  <c r="EJ12" i="2"/>
  <c r="EK12" i="2"/>
  <c r="EK13" i="2" s="1"/>
  <c r="EL12" i="2"/>
  <c r="EM12" i="2"/>
  <c r="EN12" i="2"/>
  <c r="EN13" i="2" s="1"/>
  <c r="EO12" i="2"/>
  <c r="EO13" i="2" s="1"/>
  <c r="EP12" i="2"/>
  <c r="EQ12" i="2"/>
  <c r="ER12" i="2"/>
  <c r="ES12" i="2"/>
  <c r="ET12" i="2"/>
  <c r="EU12" i="2"/>
  <c r="EV12" i="2"/>
  <c r="EV13" i="2" s="1"/>
  <c r="EW12" i="2"/>
  <c r="EW13" i="2" s="1"/>
  <c r="EX12" i="2"/>
  <c r="EY12" i="2"/>
  <c r="EZ12" i="2"/>
  <c r="ED13" i="2"/>
  <c r="EL13" i="2"/>
  <c r="EQ13" i="2"/>
  <c r="ES13" i="2"/>
  <c r="ET13" i="2"/>
  <c r="DX17" i="2"/>
  <c r="DY17" i="2"/>
  <c r="DZ17" i="2"/>
  <c r="EA17" i="2"/>
  <c r="EB17" i="2"/>
  <c r="EC17" i="2"/>
  <c r="DX18" i="2"/>
  <c r="DY18" i="2"/>
  <c r="DZ18" i="2"/>
  <c r="EA18" i="2"/>
  <c r="EB18" i="2"/>
  <c r="EC18" i="2"/>
  <c r="DX9" i="2"/>
  <c r="DY9" i="2"/>
  <c r="DZ9" i="2"/>
  <c r="EA9" i="2"/>
  <c r="EB9" i="2"/>
  <c r="EC9" i="2"/>
  <c r="DX11" i="2"/>
  <c r="DY11" i="2"/>
  <c r="DZ11" i="2"/>
  <c r="EA11" i="2"/>
  <c r="EB11" i="2"/>
  <c r="EC11" i="2"/>
  <c r="DX12" i="2"/>
  <c r="DY12" i="2"/>
  <c r="DZ12" i="2"/>
  <c r="DZ13" i="2" s="1"/>
  <c r="EA12" i="2"/>
  <c r="EB12" i="2"/>
  <c r="EC12" i="2"/>
  <c r="DQ5" i="2"/>
  <c r="DR5" i="2"/>
  <c r="DS5" i="2"/>
  <c r="DT5" i="2"/>
  <c r="DU5" i="2"/>
  <c r="DR17" i="2"/>
  <c r="DS17" i="2"/>
  <c r="DT17" i="2"/>
  <c r="DU17" i="2"/>
  <c r="DV17" i="2"/>
  <c r="DW17" i="2"/>
  <c r="DR18" i="2"/>
  <c r="DS18" i="2"/>
  <c r="DT18" i="2"/>
  <c r="DU18" i="2"/>
  <c r="DV18" i="2"/>
  <c r="DW18" i="2"/>
  <c r="DR9" i="2"/>
  <c r="DS9" i="2"/>
  <c r="DT9" i="2"/>
  <c r="DU9" i="2"/>
  <c r="DV9" i="2"/>
  <c r="DW9" i="2"/>
  <c r="DR11" i="2"/>
  <c r="DS11" i="2"/>
  <c r="DT11" i="2"/>
  <c r="DU11" i="2"/>
  <c r="DV11" i="2"/>
  <c r="DW11" i="2"/>
  <c r="DR12" i="2"/>
  <c r="DS12" i="2"/>
  <c r="DT12" i="2"/>
  <c r="DT13" i="2" s="1"/>
  <c r="DU12" i="2"/>
  <c r="DV12" i="2"/>
  <c r="DW12" i="2"/>
  <c r="DV13" i="2"/>
  <c r="ER10" i="2"/>
  <c r="ES10" i="2"/>
  <c r="ET10" i="2"/>
  <c r="EU10" i="2"/>
  <c r="EJ10" i="2"/>
  <c r="EK10" i="2"/>
  <c r="EL10" i="2"/>
  <c r="EM10" i="2"/>
  <c r="EN10" i="2"/>
  <c r="EO10" i="2"/>
  <c r="EP10" i="2"/>
  <c r="EQ10" i="2"/>
  <c r="DX10" i="2"/>
  <c r="DZ10" i="2"/>
  <c r="EA10" i="2"/>
  <c r="EB10" i="2"/>
  <c r="EC10" i="2"/>
  <c r="ED10" i="2"/>
  <c r="EE10" i="2"/>
  <c r="EG10" i="2"/>
  <c r="EH10" i="2"/>
  <c r="EI10" i="2"/>
  <c r="DW10" i="2"/>
  <c r="DK12" i="1"/>
  <c r="DL12" i="1"/>
  <c r="DM12" i="1"/>
  <c r="DN12" i="1"/>
  <c r="DO12" i="1"/>
  <c r="DP12" i="1"/>
  <c r="DQ12" i="1"/>
  <c r="DR12" i="1"/>
  <c r="DS12" i="1"/>
  <c r="DT12" i="1"/>
  <c r="DU12" i="1"/>
  <c r="DV12" i="1"/>
  <c r="DW12" i="1"/>
  <c r="DX12" i="1"/>
  <c r="DY12" i="1"/>
  <c r="DZ12" i="1"/>
  <c r="EA12" i="1"/>
  <c r="T24" i="4"/>
  <c r="S24" i="4"/>
  <c r="S5" i="4"/>
  <c r="DL5" i="2"/>
  <c r="DM5" i="2"/>
  <c r="DN5" i="2"/>
  <c r="DO5" i="2"/>
  <c r="DP5" i="2"/>
  <c r="CB5" i="2"/>
  <c r="CC5" i="2"/>
  <c r="CD5" i="2"/>
  <c r="CE5" i="2"/>
  <c r="CF5" i="2"/>
  <c r="CG5" i="2"/>
  <c r="CH5" i="2"/>
  <c r="CI5" i="2"/>
  <c r="CJ5" i="2"/>
  <c r="CK5" i="2"/>
  <c r="CL5" i="2"/>
  <c r="CM5" i="2"/>
  <c r="CN5" i="2"/>
  <c r="CO5" i="2"/>
  <c r="CP5" i="2"/>
  <c r="CQ5" i="2"/>
  <c r="CR5" i="2"/>
  <c r="CS5" i="2"/>
  <c r="CT5" i="2"/>
  <c r="CU5" i="2"/>
  <c r="CV5" i="2"/>
  <c r="CW5" i="2"/>
  <c r="CX5" i="2"/>
  <c r="CY5" i="2"/>
  <c r="CZ5" i="2"/>
  <c r="DA5" i="2"/>
  <c r="DB5" i="2"/>
  <c r="DC5" i="2"/>
  <c r="DD5" i="2"/>
  <c r="DE5" i="2"/>
  <c r="DF5" i="2"/>
  <c r="DG5" i="2"/>
  <c r="DH5" i="2"/>
  <c r="DI5" i="2"/>
  <c r="DJ5" i="2"/>
  <c r="DK5" i="2"/>
  <c r="DK17" i="2"/>
  <c r="DL17" i="2"/>
  <c r="DM17" i="2"/>
  <c r="DN17" i="2"/>
  <c r="DO17" i="2"/>
  <c r="DP17" i="2"/>
  <c r="DQ17" i="2"/>
  <c r="DK18" i="2"/>
  <c r="DL18" i="2"/>
  <c r="DM18" i="2"/>
  <c r="DN18" i="2"/>
  <c r="DO18" i="2"/>
  <c r="DP18" i="2"/>
  <c r="DQ18" i="2"/>
  <c r="DK9" i="2"/>
  <c r="DL9" i="2"/>
  <c r="DM9" i="2"/>
  <c r="DN9" i="2"/>
  <c r="DO9" i="2"/>
  <c r="DP9" i="2"/>
  <c r="DQ9" i="2"/>
  <c r="DK11" i="2"/>
  <c r="DL11" i="2"/>
  <c r="DM11" i="2"/>
  <c r="DN11" i="2"/>
  <c r="DO11" i="2"/>
  <c r="DP11" i="2"/>
  <c r="DQ11" i="2"/>
  <c r="DK12" i="2"/>
  <c r="DL12" i="2"/>
  <c r="DM12" i="2"/>
  <c r="DN12" i="2"/>
  <c r="DO12" i="2"/>
  <c r="DP12" i="2"/>
  <c r="DQ12" i="2"/>
  <c r="DJ20" i="1"/>
  <c r="DD12" i="1"/>
  <c r="DE12" i="1"/>
  <c r="DF12" i="1"/>
  <c r="DG12" i="1"/>
  <c r="DH12" i="1"/>
  <c r="DI12" i="1"/>
  <c r="DJ12" i="1"/>
  <c r="DE13" i="1"/>
  <c r="Q18" i="3"/>
  <c r="E6" i="12"/>
  <c r="DJ17" i="2"/>
  <c r="DJ18" i="2"/>
  <c r="DI12" i="2"/>
  <c r="DJ12" i="2"/>
  <c r="DI9" i="2"/>
  <c r="DJ9" i="2"/>
  <c r="DI11" i="2"/>
  <c r="DJ11" i="2"/>
  <c r="DI10" i="2"/>
  <c r="DJ10" i="2"/>
  <c r="DL10" i="2"/>
  <c r="DM10" i="2"/>
  <c r="DN10" i="2"/>
  <c r="DO10" i="2"/>
  <c r="DP10" i="2"/>
  <c r="DQ10" i="2"/>
  <c r="DS10" i="2"/>
  <c r="DT10" i="2"/>
  <c r="DV10" i="2"/>
  <c r="DD17" i="2"/>
  <c r="DE17" i="2"/>
  <c r="DF17" i="2"/>
  <c r="DG17" i="2"/>
  <c r="DH17" i="2"/>
  <c r="DI17" i="2"/>
  <c r="DD18" i="2"/>
  <c r="DE18" i="2"/>
  <c r="DF18" i="2"/>
  <c r="DG18" i="2"/>
  <c r="DH18" i="2"/>
  <c r="DI18" i="2"/>
  <c r="K9" i="4"/>
  <c r="L9" i="4"/>
  <c r="K10" i="4"/>
  <c r="L10" i="4"/>
  <c r="K11" i="4"/>
  <c r="L11" i="4"/>
  <c r="L17" i="4"/>
  <c r="K18" i="4"/>
  <c r="L18" i="4"/>
  <c r="K19" i="4"/>
  <c r="L19" i="4"/>
  <c r="K20" i="4"/>
  <c r="L20" i="4"/>
  <c r="K21" i="4"/>
  <c r="L21" i="4"/>
  <c r="I24" i="4"/>
  <c r="J24" i="4"/>
  <c r="K24" i="4"/>
  <c r="L24" i="4"/>
  <c r="P5" i="3"/>
  <c r="R24" i="4"/>
  <c r="R5" i="4"/>
  <c r="DB9" i="2"/>
  <c r="DC9" i="2"/>
  <c r="DD9" i="2"/>
  <c r="DE9" i="2"/>
  <c r="DF9" i="2"/>
  <c r="DG9" i="2"/>
  <c r="DH9" i="2"/>
  <c r="DE10" i="2"/>
  <c r="DF10" i="2"/>
  <c r="DG10" i="2"/>
  <c r="DH10" i="2"/>
  <c r="DB11" i="2"/>
  <c r="DC11" i="2"/>
  <c r="DD11" i="2"/>
  <c r="DE11" i="2"/>
  <c r="DF11" i="2"/>
  <c r="DG11" i="2"/>
  <c r="DH11" i="2"/>
  <c r="DB12" i="2"/>
  <c r="DC12" i="2"/>
  <c r="DD12" i="2"/>
  <c r="DE12" i="2"/>
  <c r="DF12" i="2"/>
  <c r="DG12" i="2"/>
  <c r="DH12" i="2"/>
  <c r="DB13" i="2"/>
  <c r="CX12" i="1"/>
  <c r="CY12" i="1"/>
  <c r="CY13" i="1" s="1"/>
  <c r="CZ12" i="1"/>
  <c r="DA12" i="1"/>
  <c r="DB12" i="1"/>
  <c r="DC12" i="1"/>
  <c r="CW17" i="2"/>
  <c r="CX17" i="2"/>
  <c r="CY17" i="2"/>
  <c r="CZ17" i="2"/>
  <c r="DA17" i="2"/>
  <c r="DB17" i="2"/>
  <c r="DC17" i="2"/>
  <c r="CW18" i="2"/>
  <c r="CX18" i="2"/>
  <c r="CY18" i="2"/>
  <c r="CZ18" i="2"/>
  <c r="DA18" i="2"/>
  <c r="DB18" i="2"/>
  <c r="DC18" i="2"/>
  <c r="CW9" i="2"/>
  <c r="CX9" i="2"/>
  <c r="CY9" i="2"/>
  <c r="CZ9" i="2"/>
  <c r="DA9" i="2"/>
  <c r="CW11" i="2"/>
  <c r="CX11" i="2"/>
  <c r="CY11" i="2"/>
  <c r="CZ11" i="2"/>
  <c r="DA11" i="2"/>
  <c r="CW12" i="2"/>
  <c r="CX12" i="2"/>
  <c r="CY12" i="2"/>
  <c r="CZ12" i="2"/>
  <c r="DA12" i="2"/>
  <c r="CP17" i="2"/>
  <c r="CQ17" i="2"/>
  <c r="CR17" i="2"/>
  <c r="CS17" i="2"/>
  <c r="CT17" i="2"/>
  <c r="CU17" i="2"/>
  <c r="CV17" i="2"/>
  <c r="CP18" i="2"/>
  <c r="CQ18" i="2"/>
  <c r="CR18" i="2"/>
  <c r="CS18" i="2"/>
  <c r="CT18" i="2"/>
  <c r="CU18" i="2"/>
  <c r="CV18" i="2"/>
  <c r="CP9" i="2"/>
  <c r="CQ9" i="2"/>
  <c r="CR9" i="2"/>
  <c r="CS9" i="2"/>
  <c r="CT9" i="2"/>
  <c r="CU9" i="2"/>
  <c r="CV9" i="2"/>
  <c r="CP11" i="2"/>
  <c r="CQ11" i="2"/>
  <c r="CR11" i="2"/>
  <c r="CS11" i="2"/>
  <c r="CT11" i="2"/>
  <c r="CU11" i="2"/>
  <c r="CV11" i="2"/>
  <c r="CP12" i="2"/>
  <c r="CQ12" i="2"/>
  <c r="CR12" i="2"/>
  <c r="CR13" i="2" s="1"/>
  <c r="CS12" i="2"/>
  <c r="CT12" i="2"/>
  <c r="CU12" i="2"/>
  <c r="CV12" i="2"/>
  <c r="Q24" i="4"/>
  <c r="Q5" i="4"/>
  <c r="CP17" i="1"/>
  <c r="CQ17" i="1"/>
  <c r="CR17" i="1"/>
  <c r="CS17" i="1"/>
  <c r="CT17" i="1"/>
  <c r="CU17" i="1"/>
  <c r="CV17" i="1"/>
  <c r="CW17" i="1"/>
  <c r="CP18" i="1"/>
  <c r="CQ18" i="1"/>
  <c r="CR18" i="1"/>
  <c r="CS18" i="1"/>
  <c r="CT18" i="1"/>
  <c r="CU18" i="1"/>
  <c r="CV18" i="1"/>
  <c r="CW18" i="1"/>
  <c r="CQ12" i="1"/>
  <c r="CR12" i="1"/>
  <c r="CS12" i="1"/>
  <c r="CT12" i="1"/>
  <c r="CU12" i="1"/>
  <c r="CV12" i="1"/>
  <c r="CW12" i="1"/>
  <c r="C6" i="12"/>
  <c r="O5" i="3"/>
  <c r="P11" i="4"/>
  <c r="P5" i="4"/>
  <c r="O24" i="4"/>
  <c r="O5" i="4"/>
  <c r="N5" i="3"/>
  <c r="M5" i="3"/>
  <c r="M12" i="3"/>
  <c r="M21" i="3"/>
  <c r="CB17" i="1"/>
  <c r="CC17" i="1"/>
  <c r="CD17" i="1"/>
  <c r="CE17" i="1"/>
  <c r="CF17" i="1"/>
  <c r="CG17" i="1"/>
  <c r="CH17" i="1"/>
  <c r="CI17" i="1"/>
  <c r="CJ17" i="1"/>
  <c r="CL17" i="1"/>
  <c r="CM17" i="1"/>
  <c r="CN17" i="1"/>
  <c r="CO17" i="1"/>
  <c r="CB18" i="1"/>
  <c r="CC18" i="1"/>
  <c r="CD18" i="1"/>
  <c r="CE18" i="1"/>
  <c r="CF18" i="1"/>
  <c r="CG18" i="1"/>
  <c r="CH18" i="1"/>
  <c r="CI18" i="1"/>
  <c r="CJ18" i="1"/>
  <c r="CL18" i="1"/>
  <c r="CM18" i="1"/>
  <c r="CN18" i="1"/>
  <c r="CO18" i="1"/>
  <c r="CB12" i="1"/>
  <c r="CC12" i="1"/>
  <c r="CD12" i="1"/>
  <c r="CD13" i="1" s="1"/>
  <c r="CE12" i="1"/>
  <c r="CF12" i="1"/>
  <c r="CG12" i="1"/>
  <c r="CH12" i="1"/>
  <c r="CI12" i="1"/>
  <c r="CJ12" i="1"/>
  <c r="CK12" i="1"/>
  <c r="CL12" i="1"/>
  <c r="CM12" i="1"/>
  <c r="CN12" i="1"/>
  <c r="CO12" i="1"/>
  <c r="CP12" i="1"/>
  <c r="CO9" i="2"/>
  <c r="CO10" i="2"/>
  <c r="CO11" i="2"/>
  <c r="CO12" i="2"/>
  <c r="CO17" i="2"/>
  <c r="CO18" i="2"/>
  <c r="CC17" i="2"/>
  <c r="CD17" i="2"/>
  <c r="CE17" i="2"/>
  <c r="CF17" i="2"/>
  <c r="CG17" i="2"/>
  <c r="CH17" i="2"/>
  <c r="CI17" i="2"/>
  <c r="CJ17" i="2"/>
  <c r="CK17" i="2"/>
  <c r="CL17" i="2"/>
  <c r="CN17" i="2"/>
  <c r="CC18" i="2"/>
  <c r="CD18" i="2"/>
  <c r="CE18" i="2"/>
  <c r="CF18" i="2"/>
  <c r="CG18" i="2"/>
  <c r="CH18" i="2"/>
  <c r="CI18" i="2"/>
  <c r="CJ18" i="2"/>
  <c r="CK18" i="2"/>
  <c r="CL18" i="2"/>
  <c r="CN18" i="2"/>
  <c r="CB11" i="2"/>
  <c r="CC11" i="2"/>
  <c r="CD11" i="2"/>
  <c r="CE11" i="2"/>
  <c r="CF11" i="2"/>
  <c r="CG11" i="2"/>
  <c r="CH11" i="2"/>
  <c r="CI11" i="2"/>
  <c r="CJ11" i="2"/>
  <c r="CK11" i="2"/>
  <c r="CL11" i="2"/>
  <c r="CM11" i="2"/>
  <c r="CN11" i="2"/>
  <c r="CB12" i="2"/>
  <c r="CC12" i="2"/>
  <c r="CD12" i="2"/>
  <c r="CD13" i="2" s="1"/>
  <c r="CE12" i="2"/>
  <c r="CF12" i="2"/>
  <c r="CG12" i="2"/>
  <c r="CH12" i="2"/>
  <c r="CH13" i="2" s="1"/>
  <c r="CI12" i="2"/>
  <c r="CJ12" i="2"/>
  <c r="CK12" i="2"/>
  <c r="CL12" i="2"/>
  <c r="CL13" i="2" s="1"/>
  <c r="CM12" i="2"/>
  <c r="CN12" i="2"/>
  <c r="CB9" i="2"/>
  <c r="CC9" i="2"/>
  <c r="CD9" i="2"/>
  <c r="CE9" i="2"/>
  <c r="CF9" i="2"/>
  <c r="CG9" i="2"/>
  <c r="CH9" i="2"/>
  <c r="CI9" i="2"/>
  <c r="CJ9" i="2"/>
  <c r="CK9" i="2"/>
  <c r="CL9" i="2"/>
  <c r="CM9" i="2"/>
  <c r="CN9" i="2"/>
  <c r="CB10" i="2"/>
  <c r="CC10" i="2"/>
  <c r="CD10" i="2"/>
  <c r="CE10" i="2"/>
  <c r="CF10" i="2"/>
  <c r="CG10" i="2"/>
  <c r="CH10" i="2"/>
  <c r="CI10" i="2"/>
  <c r="CJ10" i="2"/>
  <c r="CK10" i="2"/>
  <c r="CL10" i="2"/>
  <c r="CM10" i="2"/>
  <c r="CN10" i="2"/>
  <c r="CY10" i="2"/>
  <c r="CZ10" i="2"/>
  <c r="DA10" i="2"/>
  <c r="DB10" i="2"/>
  <c r="DC10" i="2"/>
  <c r="CQ10" i="2"/>
  <c r="CR10" i="2"/>
  <c r="CS10" i="2"/>
  <c r="CT10" i="2"/>
  <c r="CU10" i="2"/>
  <c r="CV10" i="2"/>
  <c r="CX10" i="2"/>
  <c r="CO21" i="2"/>
  <c r="EH19" i="1"/>
  <c r="EI19" i="1"/>
  <c r="EJ19" i="1"/>
  <c r="EK19" i="1"/>
  <c r="EL19" i="1"/>
  <c r="EM19" i="1"/>
  <c r="EN19" i="1"/>
  <c r="EO19" i="1"/>
  <c r="EP19" i="1"/>
  <c r="EQ19" i="1"/>
  <c r="ER19" i="1"/>
  <c r="ES19" i="1"/>
  <c r="ET19" i="1"/>
  <c r="EU19" i="1"/>
  <c r="EV19" i="1"/>
  <c r="EV23" i="1" s="1"/>
  <c r="EW19" i="1"/>
  <c r="EX19" i="1"/>
  <c r="EY19" i="1"/>
  <c r="EZ19" i="1"/>
  <c r="FA19" i="1"/>
  <c r="FB19" i="1"/>
  <c r="EH20" i="1"/>
  <c r="EH22" i="1" s="1"/>
  <c r="EI20" i="1"/>
  <c r="EJ20" i="1"/>
  <c r="EK20" i="1"/>
  <c r="EL20" i="1"/>
  <c r="EM20" i="1"/>
  <c r="EN20" i="1"/>
  <c r="EN22" i="1" s="1"/>
  <c r="EO20" i="1"/>
  <c r="EP20" i="1"/>
  <c r="EP22" i="1" s="1"/>
  <c r="EQ20" i="1"/>
  <c r="ER20" i="1"/>
  <c r="ES20" i="1"/>
  <c r="ET20" i="1"/>
  <c r="EU20" i="1"/>
  <c r="EV20" i="1"/>
  <c r="EV22" i="1" s="1"/>
  <c r="EW20" i="1"/>
  <c r="EX20" i="1"/>
  <c r="EX22" i="1" s="1"/>
  <c r="EY20" i="1"/>
  <c r="EZ20" i="1"/>
  <c r="FA20" i="1"/>
  <c r="FB20" i="1"/>
  <c r="EH23" i="1"/>
  <c r="EN23" i="1"/>
  <c r="EP23" i="1"/>
  <c r="EX23" i="1"/>
  <c r="DG19" i="1"/>
  <c r="DH19" i="1"/>
  <c r="DI19" i="1"/>
  <c r="DJ19" i="1"/>
  <c r="DK19" i="1"/>
  <c r="DK23" i="1" s="1"/>
  <c r="DL19" i="1"/>
  <c r="DL23" i="1" s="1"/>
  <c r="DM19" i="1"/>
  <c r="DN19" i="1"/>
  <c r="DO19" i="1"/>
  <c r="DP19" i="1"/>
  <c r="DP23" i="1" s="1"/>
  <c r="DQ19" i="1"/>
  <c r="DR19" i="1"/>
  <c r="DS19" i="1"/>
  <c r="DT19" i="1"/>
  <c r="DT23" i="1" s="1"/>
  <c r="DU19" i="1"/>
  <c r="DV19" i="1"/>
  <c r="DW19" i="1"/>
  <c r="DX19" i="1"/>
  <c r="DX23" i="1" s="1"/>
  <c r="DY19" i="1"/>
  <c r="DY23" i="1" s="1"/>
  <c r="DZ19" i="1"/>
  <c r="DZ23" i="1" s="1"/>
  <c r="EA19" i="1"/>
  <c r="EB19" i="1"/>
  <c r="EB23" i="1" s="1"/>
  <c r="EC19" i="1"/>
  <c r="ED19" i="1"/>
  <c r="EE19" i="1"/>
  <c r="EF19" i="1"/>
  <c r="EG19" i="1"/>
  <c r="DG20" i="1"/>
  <c r="DH20" i="1"/>
  <c r="DI20" i="1"/>
  <c r="DK20" i="1"/>
  <c r="DL20" i="1"/>
  <c r="DM20" i="1"/>
  <c r="DN20" i="1"/>
  <c r="DO20" i="1"/>
  <c r="DP20" i="1"/>
  <c r="DQ20" i="1"/>
  <c r="DQ22" i="1" s="1"/>
  <c r="DR20" i="1"/>
  <c r="DS20" i="1"/>
  <c r="DT20" i="1"/>
  <c r="DU20" i="1"/>
  <c r="DU22" i="1" s="1"/>
  <c r="DV20" i="1"/>
  <c r="DW20" i="1"/>
  <c r="DX20" i="1"/>
  <c r="DY20" i="1"/>
  <c r="DZ20" i="1"/>
  <c r="EA20" i="1"/>
  <c r="EB20" i="1"/>
  <c r="EC20" i="1"/>
  <c r="EC22" i="1" s="1"/>
  <c r="ED20" i="1"/>
  <c r="EE20" i="1"/>
  <c r="EF20" i="1"/>
  <c r="EG20" i="1"/>
  <c r="EG22" i="1" s="1"/>
  <c r="DI22" i="1"/>
  <c r="DQ23" i="1"/>
  <c r="EG23" i="1"/>
  <c r="CB19" i="1"/>
  <c r="CB23" i="1" s="1"/>
  <c r="CC19" i="1"/>
  <c r="CD19" i="1"/>
  <c r="CD23" i="1" s="1"/>
  <c r="CE19" i="1"/>
  <c r="CF19" i="1"/>
  <c r="CG19" i="1"/>
  <c r="CG23" i="1" s="1"/>
  <c r="CH19" i="1"/>
  <c r="CI19" i="1"/>
  <c r="CJ19" i="1"/>
  <c r="CJ23" i="1" s="1"/>
  <c r="CL19" i="1"/>
  <c r="CL23" i="1" s="1"/>
  <c r="CM19" i="1"/>
  <c r="CN19" i="1"/>
  <c r="CO19" i="1"/>
  <c r="CP19" i="1"/>
  <c r="CQ19" i="1"/>
  <c r="CR19" i="1"/>
  <c r="CR23" i="1" s="1"/>
  <c r="CS19" i="1"/>
  <c r="CT19" i="1"/>
  <c r="CT23" i="1" s="1"/>
  <c r="CU19" i="1"/>
  <c r="CV19" i="1"/>
  <c r="CW19" i="1"/>
  <c r="CX19" i="1"/>
  <c r="CY19" i="1"/>
  <c r="CZ19" i="1"/>
  <c r="CZ23" i="1" s="1"/>
  <c r="DA19" i="1"/>
  <c r="DB19" i="1"/>
  <c r="DB23" i="1" s="1"/>
  <c r="DC19" i="1"/>
  <c r="DD19" i="1"/>
  <c r="DE19" i="1"/>
  <c r="DF19" i="1"/>
  <c r="CB20" i="1"/>
  <c r="CC20" i="1"/>
  <c r="CD20" i="1"/>
  <c r="CE20" i="1"/>
  <c r="CF20" i="1"/>
  <c r="CG20" i="1"/>
  <c r="CH20" i="1"/>
  <c r="CI20" i="1"/>
  <c r="CJ20" i="1"/>
  <c r="CK20" i="1"/>
  <c r="CL20" i="1"/>
  <c r="CM20" i="1"/>
  <c r="CN20" i="1"/>
  <c r="CO20" i="1"/>
  <c r="CP20" i="1"/>
  <c r="CQ20" i="1"/>
  <c r="CR20" i="1"/>
  <c r="CS20" i="1"/>
  <c r="CT20" i="1"/>
  <c r="CU20" i="1"/>
  <c r="CV20" i="1"/>
  <c r="CW20" i="1"/>
  <c r="CX20" i="1"/>
  <c r="CY20" i="1"/>
  <c r="CZ20" i="1"/>
  <c r="DA20" i="1"/>
  <c r="DB20" i="1"/>
  <c r="DC20" i="1"/>
  <c r="DD20" i="1"/>
  <c r="DE20" i="1"/>
  <c r="DF20" i="1"/>
  <c r="DX19" i="2"/>
  <c r="DY19" i="2"/>
  <c r="DY22" i="2" s="1"/>
  <c r="DZ19" i="2"/>
  <c r="EA19" i="2"/>
  <c r="EB19" i="2"/>
  <c r="EB23" i="2" s="1"/>
  <c r="EC19" i="2"/>
  <c r="EC23" i="2" s="1"/>
  <c r="ED19" i="2"/>
  <c r="ED23" i="2" s="1"/>
  <c r="EE19" i="2"/>
  <c r="EE23" i="2" s="1"/>
  <c r="EF19" i="2"/>
  <c r="EG19" i="2"/>
  <c r="EH19" i="2"/>
  <c r="EI19" i="2"/>
  <c r="EJ19" i="2"/>
  <c r="EJ23" i="2" s="1"/>
  <c r="EK19" i="2"/>
  <c r="EL19" i="2"/>
  <c r="EM19" i="2"/>
  <c r="EN19" i="2"/>
  <c r="EO19" i="2"/>
  <c r="EP19" i="2"/>
  <c r="EP23" i="2" s="1"/>
  <c r="EQ19" i="2"/>
  <c r="DX20" i="2"/>
  <c r="DY20" i="2"/>
  <c r="DZ20" i="2"/>
  <c r="DZ22" i="2" s="1"/>
  <c r="EA20" i="2"/>
  <c r="EB20" i="2"/>
  <c r="EC20" i="2"/>
  <c r="ED20" i="2"/>
  <c r="EE20" i="2"/>
  <c r="EF20" i="2"/>
  <c r="EG20" i="2"/>
  <c r="EG22" i="2" s="1"/>
  <c r="EH20" i="2"/>
  <c r="EH22" i="2" s="1"/>
  <c r="EI20" i="2"/>
  <c r="EI22" i="2" s="1"/>
  <c r="EJ20" i="2"/>
  <c r="EK20" i="2"/>
  <c r="EL20" i="2"/>
  <c r="EM20" i="2"/>
  <c r="EN20" i="2"/>
  <c r="EO20" i="2"/>
  <c r="EP20" i="2"/>
  <c r="EP22" i="2" s="1"/>
  <c r="EE22" i="2"/>
  <c r="EM22" i="2"/>
  <c r="EO22" i="2"/>
  <c r="EQ22" i="2"/>
  <c r="DZ23" i="2"/>
  <c r="EG23" i="2"/>
  <c r="EH23" i="2"/>
  <c r="EK23" i="2"/>
  <c r="EM23" i="2"/>
  <c r="EO23" i="2"/>
  <c r="CC19" i="2"/>
  <c r="CD19" i="2"/>
  <c r="CE19" i="2"/>
  <c r="CF19" i="2"/>
  <c r="CG19" i="2"/>
  <c r="CG22" i="2" s="1"/>
  <c r="CH19" i="2"/>
  <c r="CI19" i="2"/>
  <c r="CJ19" i="2"/>
  <c r="CJ22" i="2" s="1"/>
  <c r="CK19" i="2"/>
  <c r="CL19" i="2"/>
  <c r="CN19" i="2"/>
  <c r="CO19" i="2"/>
  <c r="CO23" i="2" s="1"/>
  <c r="CP19" i="2"/>
  <c r="CP23" i="2" s="1"/>
  <c r="CQ19" i="2"/>
  <c r="CQ23" i="2" s="1"/>
  <c r="CR19" i="2"/>
  <c r="CR23" i="2" s="1"/>
  <c r="CS19" i="2"/>
  <c r="CT19" i="2"/>
  <c r="CT23" i="2" s="1"/>
  <c r="CU19" i="2"/>
  <c r="CV19" i="2"/>
  <c r="CW19" i="2"/>
  <c r="CW23" i="2" s="1"/>
  <c r="CX19" i="2"/>
  <c r="CX23" i="2" s="1"/>
  <c r="CY19" i="2"/>
  <c r="CY23" i="2" s="1"/>
  <c r="CZ19" i="2"/>
  <c r="CZ23" i="2" s="1"/>
  <c r="DA19" i="2"/>
  <c r="DA23" i="2" s="1"/>
  <c r="DB19" i="2"/>
  <c r="DB23" i="2" s="1"/>
  <c r="DC19" i="2"/>
  <c r="DD19" i="2"/>
  <c r="DD23" i="2" s="1"/>
  <c r="DE19" i="2"/>
  <c r="DF19" i="2"/>
  <c r="DF23" i="2" s="1"/>
  <c r="DG19" i="2"/>
  <c r="DH19" i="2"/>
  <c r="DI19" i="2"/>
  <c r="DJ19" i="2"/>
  <c r="DJ23" i="2" s="1"/>
  <c r="DK19" i="2"/>
  <c r="DL19" i="2"/>
  <c r="DL23" i="2" s="1"/>
  <c r="DM19" i="2"/>
  <c r="DN19" i="2"/>
  <c r="DN23" i="2" s="1"/>
  <c r="DO19" i="2"/>
  <c r="DP19" i="2"/>
  <c r="DP22" i="2" s="1"/>
  <c r="DQ19" i="2"/>
  <c r="DR19" i="2"/>
  <c r="DR23" i="2" s="1"/>
  <c r="DS19" i="2"/>
  <c r="DT19" i="2"/>
  <c r="DU19" i="2"/>
  <c r="DV19" i="2"/>
  <c r="DV23" i="2" s="1"/>
  <c r="DW19" i="2"/>
  <c r="DW23" i="2" s="1"/>
  <c r="CC20" i="2"/>
  <c r="CD20" i="2"/>
  <c r="CE20" i="2"/>
  <c r="CF20" i="2"/>
  <c r="CG20" i="2"/>
  <c r="CH20" i="2"/>
  <c r="CI20" i="2"/>
  <c r="CJ20" i="2"/>
  <c r="CK20" i="2"/>
  <c r="CL20" i="2"/>
  <c r="CM20" i="2"/>
  <c r="CN20" i="2"/>
  <c r="CO20" i="2"/>
  <c r="CP20" i="2"/>
  <c r="CQ20" i="2"/>
  <c r="CR20" i="2"/>
  <c r="CS20" i="2"/>
  <c r="CT20" i="2"/>
  <c r="CU20" i="2"/>
  <c r="CV20" i="2"/>
  <c r="CW20" i="2"/>
  <c r="CX20" i="2"/>
  <c r="CY20" i="2"/>
  <c r="CZ20" i="2"/>
  <c r="DA20" i="2"/>
  <c r="DB20" i="2"/>
  <c r="DC20" i="2"/>
  <c r="DD20" i="2"/>
  <c r="DE20" i="2"/>
  <c r="DF20" i="2"/>
  <c r="DG20" i="2"/>
  <c r="DH20" i="2"/>
  <c r="DI20" i="2"/>
  <c r="DJ20" i="2"/>
  <c r="DK20" i="2"/>
  <c r="DL20" i="2"/>
  <c r="DM20" i="2"/>
  <c r="DN20" i="2"/>
  <c r="DO20" i="2"/>
  <c r="DP20" i="2"/>
  <c r="DQ20" i="2"/>
  <c r="DR20" i="2"/>
  <c r="DS20" i="2"/>
  <c r="DT20" i="2"/>
  <c r="DU20" i="2"/>
  <c r="DV20" i="2"/>
  <c r="DW20" i="2"/>
  <c r="CC21" i="2"/>
  <c r="CD21" i="2"/>
  <c r="CE21" i="2"/>
  <c r="CF21" i="2"/>
  <c r="CG21" i="2"/>
  <c r="CH21" i="2"/>
  <c r="CI21" i="2"/>
  <c r="CJ21" i="2"/>
  <c r="CK21" i="2"/>
  <c r="CL21" i="2"/>
  <c r="CM21" i="2"/>
  <c r="CN21" i="2"/>
  <c r="CC22" i="2"/>
  <c r="CZ22" i="2"/>
  <c r="DA22" i="2"/>
  <c r="CF23" i="2"/>
  <c r="DE23" i="2"/>
  <c r="DH23" i="2"/>
  <c r="DP23" i="2"/>
  <c r="D12" i="6"/>
  <c r="D14" i="6"/>
  <c r="D20" i="6"/>
  <c r="D24" i="6"/>
  <c r="D25" i="6"/>
  <c r="C6" i="6"/>
  <c r="C14" i="6"/>
  <c r="C24" i="6"/>
  <c r="C25" i="6"/>
  <c r="C26" i="6"/>
  <c r="N24" i="4"/>
  <c r="CA12" i="1"/>
  <c r="BP12" i="1"/>
  <c r="BQ12" i="1"/>
  <c r="BR12" i="1"/>
  <c r="BS12" i="1"/>
  <c r="BT12" i="1"/>
  <c r="BU12" i="1"/>
  <c r="BV12" i="1"/>
  <c r="BW12" i="1"/>
  <c r="BX12" i="1"/>
  <c r="BY12" i="1"/>
  <c r="BZ12" i="1"/>
  <c r="CA13" i="1"/>
  <c r="BU17" i="1"/>
  <c r="BW17" i="1"/>
  <c r="BX17" i="1"/>
  <c r="BY17" i="1"/>
  <c r="BZ17" i="1"/>
  <c r="CA17" i="1"/>
  <c r="BU18" i="1"/>
  <c r="BW18" i="1"/>
  <c r="BX18" i="1"/>
  <c r="BY18" i="1"/>
  <c r="BZ18" i="1"/>
  <c r="CA18" i="1"/>
  <c r="BU19" i="1"/>
  <c r="BU23" i="1" s="1"/>
  <c r="BV23" i="1"/>
  <c r="BW19" i="1"/>
  <c r="BX19" i="1"/>
  <c r="BY19" i="1"/>
  <c r="BZ19" i="1"/>
  <c r="CA19" i="1"/>
  <c r="BU20" i="1"/>
  <c r="BV20" i="1"/>
  <c r="BW20" i="1"/>
  <c r="BX20" i="1"/>
  <c r="BY20" i="1"/>
  <c r="BZ20" i="1"/>
  <c r="CA20" i="1"/>
  <c r="BU5" i="2"/>
  <c r="BV5" i="2"/>
  <c r="BW5" i="2"/>
  <c r="BX5" i="2"/>
  <c r="BY5" i="2"/>
  <c r="BZ5" i="2"/>
  <c r="CA5" i="2"/>
  <c r="BU9" i="2"/>
  <c r="BV9" i="2"/>
  <c r="BW9" i="2"/>
  <c r="BX9" i="2"/>
  <c r="BY9" i="2"/>
  <c r="BZ9" i="2"/>
  <c r="CA9" i="2"/>
  <c r="BU10" i="2"/>
  <c r="BV10" i="2"/>
  <c r="BW10" i="2"/>
  <c r="BX10" i="2"/>
  <c r="BY10" i="2"/>
  <c r="BZ10" i="2"/>
  <c r="CA10" i="2"/>
  <c r="BU11" i="2"/>
  <c r="BV11" i="2"/>
  <c r="BW11" i="2"/>
  <c r="BX11" i="2"/>
  <c r="BY11" i="2"/>
  <c r="BZ11" i="2"/>
  <c r="CA11" i="2"/>
  <c r="BU12" i="2"/>
  <c r="BV12" i="2"/>
  <c r="BW12" i="2"/>
  <c r="BX12" i="2"/>
  <c r="BY12" i="2"/>
  <c r="BZ12" i="2"/>
  <c r="BZ13" i="2" s="1"/>
  <c r="CA12" i="2"/>
  <c r="BU13" i="2"/>
  <c r="BU17" i="2"/>
  <c r="BV17" i="2"/>
  <c r="BW17" i="2"/>
  <c r="BX17" i="2"/>
  <c r="BY17" i="2"/>
  <c r="BZ17" i="2"/>
  <c r="CA17" i="2"/>
  <c r="CB17" i="2"/>
  <c r="BU18" i="2"/>
  <c r="BV18" i="2"/>
  <c r="BW18" i="2"/>
  <c r="BX18" i="2"/>
  <c r="BY18" i="2"/>
  <c r="BZ18" i="2"/>
  <c r="CA18" i="2"/>
  <c r="CB18" i="2"/>
  <c r="BU19" i="2"/>
  <c r="BV19" i="2"/>
  <c r="BV22" i="2" s="1"/>
  <c r="BW19" i="2"/>
  <c r="BX19" i="2"/>
  <c r="BY19" i="2"/>
  <c r="BZ19" i="2"/>
  <c r="CA19" i="2"/>
  <c r="CB19" i="2"/>
  <c r="BU20" i="2"/>
  <c r="BV20" i="2"/>
  <c r="BW20" i="2"/>
  <c r="BX20" i="2"/>
  <c r="BY20" i="2"/>
  <c r="BZ20" i="2"/>
  <c r="CA20" i="2"/>
  <c r="CB20" i="2"/>
  <c r="BU21" i="2"/>
  <c r="BV21" i="2"/>
  <c r="BW21" i="2"/>
  <c r="BX21" i="2"/>
  <c r="BY21" i="2"/>
  <c r="BZ21" i="2"/>
  <c r="CA21" i="2"/>
  <c r="CB21" i="2"/>
  <c r="BU22" i="2"/>
  <c r="BW22" i="2"/>
  <c r="BX22" i="2"/>
  <c r="BY22" i="2"/>
  <c r="BZ22" i="2"/>
  <c r="BU23" i="2"/>
  <c r="BW23" i="2"/>
  <c r="BZ23" i="2"/>
  <c r="M24" i="4"/>
  <c r="BQ17" i="1"/>
  <c r="BR17" i="1"/>
  <c r="BS17" i="1"/>
  <c r="BT17" i="1"/>
  <c r="BQ18" i="1"/>
  <c r="BR18" i="1"/>
  <c r="BS18" i="1"/>
  <c r="BT18" i="1"/>
  <c r="BQ19" i="1"/>
  <c r="BR19" i="1"/>
  <c r="BR23" i="1" s="1"/>
  <c r="BS19" i="1"/>
  <c r="BT19" i="1"/>
  <c r="BQ20" i="1"/>
  <c r="BR20" i="1"/>
  <c r="BS20" i="1"/>
  <c r="BT20" i="1"/>
  <c r="BN20" i="2"/>
  <c r="BO20" i="2"/>
  <c r="BP20" i="2"/>
  <c r="BQ20" i="2"/>
  <c r="BR20" i="2"/>
  <c r="BS20" i="2"/>
  <c r="BT20" i="2"/>
  <c r="BN21" i="2"/>
  <c r="BO21" i="2"/>
  <c r="BP21" i="2"/>
  <c r="BQ21" i="2"/>
  <c r="BR21" i="2"/>
  <c r="BS21" i="2"/>
  <c r="BT21" i="2"/>
  <c r="BN17" i="2"/>
  <c r="BO17" i="2"/>
  <c r="BP17" i="2"/>
  <c r="BQ17" i="2"/>
  <c r="BR17" i="2"/>
  <c r="BS17" i="2"/>
  <c r="BT17" i="2"/>
  <c r="BN18" i="2"/>
  <c r="BO18" i="2"/>
  <c r="BP18" i="2"/>
  <c r="BQ18" i="2"/>
  <c r="BR18" i="2"/>
  <c r="BS18" i="2"/>
  <c r="BT18" i="2"/>
  <c r="BN19" i="2"/>
  <c r="BO19" i="2"/>
  <c r="BP19" i="2"/>
  <c r="BQ19" i="2"/>
  <c r="BR19" i="2"/>
  <c r="BS19" i="2"/>
  <c r="BT19" i="2"/>
  <c r="BN12" i="2"/>
  <c r="BO12" i="2"/>
  <c r="BP12" i="2"/>
  <c r="BQ12" i="2"/>
  <c r="BR12" i="2"/>
  <c r="BS12" i="2"/>
  <c r="BT12" i="2"/>
  <c r="BN11" i="2"/>
  <c r="BN13" i="2" s="1"/>
  <c r="BO11" i="2"/>
  <c r="BP11" i="2"/>
  <c r="BQ11" i="2"/>
  <c r="BR11" i="2"/>
  <c r="BS11" i="2"/>
  <c r="BS13" i="2" s="1"/>
  <c r="BT11" i="2"/>
  <c r="BN9" i="2"/>
  <c r="BO9" i="2"/>
  <c r="BP9" i="2"/>
  <c r="BQ9" i="2"/>
  <c r="BR9" i="2"/>
  <c r="BS9" i="2"/>
  <c r="BT9" i="2"/>
  <c r="BN10" i="2"/>
  <c r="BO10" i="2"/>
  <c r="BP10" i="2"/>
  <c r="BQ10" i="2"/>
  <c r="BR10" i="2"/>
  <c r="BS10" i="2"/>
  <c r="BT10" i="2"/>
  <c r="BN5" i="2"/>
  <c r="BO5" i="2"/>
  <c r="BP5" i="2"/>
  <c r="BQ5" i="2"/>
  <c r="BR5" i="2"/>
  <c r="BS5" i="2"/>
  <c r="BT5" i="2"/>
  <c r="J5" i="4"/>
  <c r="BM20" i="2"/>
  <c r="BM21" i="2"/>
  <c r="BM17" i="2"/>
  <c r="BM18" i="2"/>
  <c r="BM12" i="2"/>
  <c r="BL11" i="2"/>
  <c r="BM11" i="2"/>
  <c r="BI9" i="2"/>
  <c r="BJ9" i="2"/>
  <c r="BK9" i="2"/>
  <c r="BL9" i="2"/>
  <c r="BM9" i="2"/>
  <c r="BI10" i="2"/>
  <c r="BJ10" i="2"/>
  <c r="BK10" i="2"/>
  <c r="BL10" i="2"/>
  <c r="BM10" i="2"/>
  <c r="BM19" i="2"/>
  <c r="BK5" i="2"/>
  <c r="BL5" i="2"/>
  <c r="BM5" i="2"/>
  <c r="BG5" i="2"/>
  <c r="BH5" i="2"/>
  <c r="BI5" i="2"/>
  <c r="BJ5" i="2"/>
  <c r="BG17" i="2"/>
  <c r="BH17" i="2"/>
  <c r="BI17" i="2"/>
  <c r="BJ17" i="2"/>
  <c r="BK17" i="2"/>
  <c r="BL17" i="2"/>
  <c r="BG18" i="2"/>
  <c r="BH18" i="2"/>
  <c r="BI18" i="2"/>
  <c r="BJ18" i="2"/>
  <c r="BK18" i="2"/>
  <c r="BL18" i="2"/>
  <c r="BG19" i="2"/>
  <c r="BH19" i="2"/>
  <c r="BI19" i="2"/>
  <c r="BJ19" i="2"/>
  <c r="BK19" i="2"/>
  <c r="BL19" i="2"/>
  <c r="BG20" i="2"/>
  <c r="BH20" i="2"/>
  <c r="BH22" i="2" s="1"/>
  <c r="BI20" i="2"/>
  <c r="BJ20" i="2"/>
  <c r="BK20" i="2"/>
  <c r="BL20" i="2"/>
  <c r="BG21" i="2"/>
  <c r="BG23" i="2" s="1"/>
  <c r="BH21" i="2"/>
  <c r="BI21" i="2"/>
  <c r="BJ21" i="2"/>
  <c r="BK21" i="2"/>
  <c r="BL21" i="2"/>
  <c r="BJ22" i="2"/>
  <c r="BH23" i="2"/>
  <c r="BG12" i="2"/>
  <c r="BH12" i="2"/>
  <c r="BI12" i="2"/>
  <c r="BJ12" i="2"/>
  <c r="BK12" i="2"/>
  <c r="BL12" i="2"/>
  <c r="BL13" i="2" s="1"/>
  <c r="BA11" i="2"/>
  <c r="BB11" i="2"/>
  <c r="BC11" i="2"/>
  <c r="BD11" i="2"/>
  <c r="BE11" i="2"/>
  <c r="BF11" i="2"/>
  <c r="BG11" i="2"/>
  <c r="BG13" i="2" s="1"/>
  <c r="BH11" i="2"/>
  <c r="BI11" i="2"/>
  <c r="BI13" i="2" s="1"/>
  <c r="BJ11" i="2"/>
  <c r="BJ13" i="2" s="1"/>
  <c r="BK11" i="2"/>
  <c r="BG17" i="1"/>
  <c r="BH17" i="1"/>
  <c r="BI17" i="1"/>
  <c r="BJ17" i="1"/>
  <c r="BK17" i="1"/>
  <c r="BL17" i="1"/>
  <c r="BM17" i="1"/>
  <c r="BN17" i="1"/>
  <c r="BO17" i="1"/>
  <c r="BP17" i="1"/>
  <c r="BG18" i="1"/>
  <c r="BH18" i="1"/>
  <c r="BI18" i="1"/>
  <c r="BJ18" i="1"/>
  <c r="BK18" i="1"/>
  <c r="BL18" i="1"/>
  <c r="BM18" i="1"/>
  <c r="BN18" i="1"/>
  <c r="BO18" i="1"/>
  <c r="BP18" i="1"/>
  <c r="BG19" i="1"/>
  <c r="BG23" i="1" s="1"/>
  <c r="BH19" i="1"/>
  <c r="BI19" i="1"/>
  <c r="BJ19" i="1"/>
  <c r="BK19" i="1"/>
  <c r="BL19" i="1"/>
  <c r="BM19" i="1"/>
  <c r="BN19" i="1"/>
  <c r="BN23" i="1" s="1"/>
  <c r="BO19" i="1"/>
  <c r="BP19" i="1"/>
  <c r="BG20" i="1"/>
  <c r="BH20" i="1"/>
  <c r="BI20" i="1"/>
  <c r="BJ20" i="1"/>
  <c r="BK20" i="1"/>
  <c r="BL20" i="1"/>
  <c r="BM20" i="1"/>
  <c r="BN20" i="1"/>
  <c r="BO20" i="1"/>
  <c r="BP20" i="1"/>
  <c r="BG12" i="1"/>
  <c r="BH12" i="1"/>
  <c r="BI12" i="1"/>
  <c r="BJ12" i="1"/>
  <c r="BK12" i="1"/>
  <c r="BL12" i="1"/>
  <c r="BM12" i="1"/>
  <c r="BN12" i="1"/>
  <c r="BO12" i="1"/>
  <c r="I11" i="3"/>
  <c r="I5" i="3"/>
  <c r="BD17" i="1"/>
  <c r="BE17" i="1"/>
  <c r="BF17" i="1"/>
  <c r="BD18" i="1"/>
  <c r="BE18" i="1"/>
  <c r="BF18" i="1"/>
  <c r="BD19" i="1"/>
  <c r="BE19" i="1"/>
  <c r="BE23" i="1" s="1"/>
  <c r="BF19" i="1"/>
  <c r="BF23" i="1" s="1"/>
  <c r="BD20" i="1"/>
  <c r="BE20" i="1"/>
  <c r="BF20" i="1"/>
  <c r="AZ12" i="1"/>
  <c r="BA12" i="1"/>
  <c r="BB12" i="1"/>
  <c r="BC12" i="1"/>
  <c r="BD12" i="1"/>
  <c r="BE12" i="1"/>
  <c r="BF12" i="1"/>
  <c r="AY17" i="1"/>
  <c r="AZ17" i="1"/>
  <c r="BA17" i="1"/>
  <c r="BB17" i="1"/>
  <c r="BC17" i="1"/>
  <c r="AY18" i="1"/>
  <c r="AZ18" i="1"/>
  <c r="BA18" i="1"/>
  <c r="BB18" i="1"/>
  <c r="BC18" i="1"/>
  <c r="BA5" i="2"/>
  <c r="BB5" i="2"/>
  <c r="BC5" i="2"/>
  <c r="BD5" i="2"/>
  <c r="BE5" i="2"/>
  <c r="BF5" i="2"/>
  <c r="BA19" i="2"/>
  <c r="BB19" i="2"/>
  <c r="BC19" i="2"/>
  <c r="BD19" i="2"/>
  <c r="BD22" i="2" s="1"/>
  <c r="BE19" i="2"/>
  <c r="BF19" i="2"/>
  <c r="BA20" i="2"/>
  <c r="BB20" i="2"/>
  <c r="BC20" i="2"/>
  <c r="BD20" i="2"/>
  <c r="BE20" i="2"/>
  <c r="BF20" i="2"/>
  <c r="BA21" i="2"/>
  <c r="BB21" i="2"/>
  <c r="BC21" i="2"/>
  <c r="BD21" i="2"/>
  <c r="BE21" i="2"/>
  <c r="BF21" i="2"/>
  <c r="BB22" i="2"/>
  <c r="BF23" i="2"/>
  <c r="AW17" i="2"/>
  <c r="AX17" i="2"/>
  <c r="AY17" i="2"/>
  <c r="AZ17" i="2"/>
  <c r="BB17" i="2"/>
  <c r="BC17" i="2"/>
  <c r="BD17" i="2"/>
  <c r="BE17" i="2"/>
  <c r="BF17" i="2"/>
  <c r="AW18" i="2"/>
  <c r="AX18" i="2"/>
  <c r="AY18" i="2"/>
  <c r="AZ18" i="2"/>
  <c r="BA18" i="2"/>
  <c r="BB18" i="2"/>
  <c r="BC18" i="2"/>
  <c r="BD18" i="2"/>
  <c r="BE18" i="2"/>
  <c r="BF18" i="2"/>
  <c r="F22" i="9"/>
  <c r="F21" i="9"/>
  <c r="F20" i="9"/>
  <c r="C9" i="9"/>
  <c r="C22" i="9" s="1"/>
  <c r="C8" i="9"/>
  <c r="C21" i="9" s="1"/>
  <c r="AQ5" i="2"/>
  <c r="AR5" i="2"/>
  <c r="AS5" i="2"/>
  <c r="AT5" i="2"/>
  <c r="AU5" i="2"/>
  <c r="AV5" i="2"/>
  <c r="AW5" i="2"/>
  <c r="AX5" i="2"/>
  <c r="AY5" i="2"/>
  <c r="H11" i="3"/>
  <c r="H5" i="3"/>
  <c r="H5" i="4"/>
  <c r="H24" i="4"/>
  <c r="AY19" i="1"/>
  <c r="AZ19" i="1"/>
  <c r="BA19" i="1"/>
  <c r="BB19" i="1"/>
  <c r="BC19" i="1"/>
  <c r="AY20" i="1"/>
  <c r="AZ20" i="1"/>
  <c r="BA20" i="1"/>
  <c r="BB20" i="1"/>
  <c r="BC20" i="1"/>
  <c r="AT12" i="1"/>
  <c r="AU12" i="1"/>
  <c r="AV12" i="1"/>
  <c r="AW12" i="1"/>
  <c r="AX12" i="1"/>
  <c r="AY12" i="1"/>
  <c r="AU19" i="2"/>
  <c r="AV19" i="2"/>
  <c r="AW19" i="2"/>
  <c r="AX19" i="2"/>
  <c r="AY19" i="2"/>
  <c r="AZ19" i="2"/>
  <c r="AU20" i="2"/>
  <c r="AV20" i="2"/>
  <c r="AW20" i="2"/>
  <c r="AX20" i="2"/>
  <c r="AY20" i="2"/>
  <c r="AZ20" i="2"/>
  <c r="AU21" i="2"/>
  <c r="AV21" i="2"/>
  <c r="AW21" i="2"/>
  <c r="AX21" i="2"/>
  <c r="AY21" i="2"/>
  <c r="AZ21" i="2"/>
  <c r="AX23" i="2"/>
  <c r="AY23" i="2"/>
  <c r="AZ23" i="2"/>
  <c r="AT11" i="2"/>
  <c r="AU11" i="2"/>
  <c r="AV11" i="2"/>
  <c r="AW11" i="2"/>
  <c r="AX11" i="2"/>
  <c r="AY11" i="2"/>
  <c r="AZ11" i="2"/>
  <c r="AN11" i="2"/>
  <c r="AN12" i="2"/>
  <c r="AO12" i="2"/>
  <c r="AP12" i="2"/>
  <c r="AQ12" i="2"/>
  <c r="AR12" i="2"/>
  <c r="AS12" i="2"/>
  <c r="AT12" i="2"/>
  <c r="AU12" i="2"/>
  <c r="AU13" i="2" s="1"/>
  <c r="AV12" i="2"/>
  <c r="AV13" i="2" s="1"/>
  <c r="AW12" i="2"/>
  <c r="AX12" i="2"/>
  <c r="AX13" i="2" s="1"/>
  <c r="AY12" i="2"/>
  <c r="AZ12" i="2"/>
  <c r="BA12" i="2"/>
  <c r="BB12" i="2"/>
  <c r="BB13" i="2" s="1"/>
  <c r="BC12" i="2"/>
  <c r="BD12" i="2"/>
  <c r="BD13" i="2" s="1"/>
  <c r="BE12" i="2"/>
  <c r="BF12" i="2"/>
  <c r="BF13" i="2" s="1"/>
  <c r="AM12" i="2"/>
  <c r="D12" i="2"/>
  <c r="O12" i="1"/>
  <c r="P12" i="1"/>
  <c r="Q12" i="1"/>
  <c r="R12" i="1"/>
  <c r="S12" i="1"/>
  <c r="T12" i="1"/>
  <c r="U12" i="1"/>
  <c r="V12" i="1"/>
  <c r="W12" i="1"/>
  <c r="X12" i="1"/>
  <c r="Y12" i="1"/>
  <c r="Z12" i="1"/>
  <c r="AA12" i="1"/>
  <c r="AB12" i="1"/>
  <c r="AC12" i="1"/>
  <c r="AD12" i="1"/>
  <c r="AE12" i="1"/>
  <c r="AF12" i="1"/>
  <c r="AG12" i="1"/>
  <c r="AH12" i="1"/>
  <c r="AI12" i="1"/>
  <c r="AJ12" i="1"/>
  <c r="AK12" i="1"/>
  <c r="AL12" i="1"/>
  <c r="AM12" i="1"/>
  <c r="AN12" i="1"/>
  <c r="AO12" i="1"/>
  <c r="AP12" i="1"/>
  <c r="AQ12" i="1"/>
  <c r="AR12" i="1"/>
  <c r="AS12" i="1"/>
  <c r="C12" i="1"/>
  <c r="D12" i="1"/>
  <c r="E12" i="1"/>
  <c r="F12" i="1"/>
  <c r="G12" i="1"/>
  <c r="H12" i="1"/>
  <c r="I12" i="1"/>
  <c r="J12" i="1"/>
  <c r="K12" i="1"/>
  <c r="L12" i="1"/>
  <c r="M12" i="1"/>
  <c r="N12" i="1"/>
  <c r="AR17" i="2"/>
  <c r="AS17" i="2"/>
  <c r="AT17" i="2"/>
  <c r="AU17" i="2"/>
  <c r="AV17" i="2"/>
  <c r="AR18" i="2"/>
  <c r="AS18" i="2"/>
  <c r="AT18" i="2"/>
  <c r="AU18" i="2"/>
  <c r="AV18" i="2"/>
  <c r="G12" i="3"/>
  <c r="G20" i="3"/>
  <c r="G24" i="4"/>
  <c r="AR11" i="2"/>
  <c r="AS11" i="2"/>
  <c r="AL17" i="1"/>
  <c r="AM17" i="1"/>
  <c r="AN17" i="1"/>
  <c r="AO17" i="1"/>
  <c r="AP17" i="1"/>
  <c r="AQ17" i="1"/>
  <c r="AR17" i="1"/>
  <c r="AS17" i="1"/>
  <c r="AT17" i="1"/>
  <c r="AU17" i="1"/>
  <c r="AV17" i="1"/>
  <c r="AW17" i="1"/>
  <c r="AX17" i="1"/>
  <c r="AL18" i="1"/>
  <c r="AM18" i="1"/>
  <c r="AN18" i="1"/>
  <c r="AO18" i="1"/>
  <c r="AP18" i="1"/>
  <c r="AQ18" i="1"/>
  <c r="AR18" i="1"/>
  <c r="AS18" i="1"/>
  <c r="AT18" i="1"/>
  <c r="AU18" i="1"/>
  <c r="AV18" i="1"/>
  <c r="AW18" i="1"/>
  <c r="AX18" i="1"/>
  <c r="AL19" i="1"/>
  <c r="AM19" i="1"/>
  <c r="AN19" i="1"/>
  <c r="AN23" i="1" s="1"/>
  <c r="AO19" i="1"/>
  <c r="AO23" i="1" s="1"/>
  <c r="AP19" i="1"/>
  <c r="AP23" i="1" s="1"/>
  <c r="AQ19" i="1"/>
  <c r="AR19" i="1"/>
  <c r="AS19" i="1"/>
  <c r="AS23" i="1" s="1"/>
  <c r="AT19" i="1"/>
  <c r="AU19" i="1"/>
  <c r="AV19" i="1"/>
  <c r="AV23" i="1" s="1"/>
  <c r="AW19" i="1"/>
  <c r="AW23" i="1" s="1"/>
  <c r="AX19" i="1"/>
  <c r="AX23" i="1" s="1"/>
  <c r="AL20" i="1"/>
  <c r="AM20" i="1"/>
  <c r="AN20" i="1"/>
  <c r="AO20" i="1"/>
  <c r="AP20" i="1"/>
  <c r="AQ20" i="1"/>
  <c r="AR20" i="1"/>
  <c r="AS20" i="1"/>
  <c r="AT20" i="1"/>
  <c r="AU20" i="1"/>
  <c r="AV20" i="1"/>
  <c r="AW20" i="1"/>
  <c r="AX20" i="1"/>
  <c r="AR13" i="1"/>
  <c r="AH5" i="2"/>
  <c r="AI5" i="2"/>
  <c r="AJ5" i="2"/>
  <c r="AK5" i="2"/>
  <c r="AL5" i="2"/>
  <c r="AM5" i="2"/>
  <c r="AN5" i="2"/>
  <c r="AO5" i="2"/>
  <c r="AP5" i="2"/>
  <c r="AL11" i="2"/>
  <c r="AM11" i="2"/>
  <c r="AO11" i="2"/>
  <c r="AO13" i="2" s="1"/>
  <c r="AP11" i="2"/>
  <c r="AQ11" i="2"/>
  <c r="AL12" i="2"/>
  <c r="AP13" i="2"/>
  <c r="AL19" i="2"/>
  <c r="AM19" i="2"/>
  <c r="AN19" i="2"/>
  <c r="AO19" i="2"/>
  <c r="AP19" i="2"/>
  <c r="AQ19" i="2"/>
  <c r="AR19" i="2"/>
  <c r="AS19" i="2"/>
  <c r="AT19" i="2"/>
  <c r="AL20" i="2"/>
  <c r="AM20" i="2"/>
  <c r="AN20" i="2"/>
  <c r="AO20" i="2"/>
  <c r="AP20" i="2"/>
  <c r="AQ20" i="2"/>
  <c r="AR20" i="2"/>
  <c r="AS20" i="2"/>
  <c r="AT20" i="2"/>
  <c r="AL21" i="2"/>
  <c r="AL23" i="2" s="1"/>
  <c r="AM21" i="2"/>
  <c r="AN21" i="2"/>
  <c r="AO21" i="2"/>
  <c r="AP21" i="2"/>
  <c r="AQ21" i="2"/>
  <c r="AR21" i="2"/>
  <c r="AS21" i="2"/>
  <c r="AT21" i="2"/>
  <c r="AO22" i="2"/>
  <c r="AN23" i="2"/>
  <c r="AL17" i="2"/>
  <c r="AM17" i="2"/>
  <c r="AN17" i="2"/>
  <c r="AO17" i="2"/>
  <c r="AP17" i="2"/>
  <c r="AQ17" i="2"/>
  <c r="AL18" i="2"/>
  <c r="AM18" i="2"/>
  <c r="AN18" i="2"/>
  <c r="AO18" i="2"/>
  <c r="AP18" i="2"/>
  <c r="AQ18" i="2"/>
  <c r="F24" i="4"/>
  <c r="AG20" i="1"/>
  <c r="AH20" i="1"/>
  <c r="AI20" i="1"/>
  <c r="AJ20" i="1"/>
  <c r="AK20" i="1"/>
  <c r="AG19" i="1"/>
  <c r="AH19" i="1"/>
  <c r="AI19" i="1"/>
  <c r="AJ19" i="1"/>
  <c r="AK19" i="1"/>
  <c r="AE17" i="1"/>
  <c r="AF17" i="1"/>
  <c r="AG17" i="1"/>
  <c r="AH17" i="1"/>
  <c r="AI17" i="1"/>
  <c r="AJ17" i="1"/>
  <c r="AK17" i="1"/>
  <c r="AE18" i="1"/>
  <c r="AF18" i="1"/>
  <c r="AG18" i="1"/>
  <c r="AH18" i="1"/>
  <c r="AI18" i="1"/>
  <c r="AJ18" i="1"/>
  <c r="AK18" i="1"/>
  <c r="AJ13" i="1"/>
  <c r="AG20" i="2"/>
  <c r="AH20" i="2"/>
  <c r="AI20" i="2"/>
  <c r="AJ20" i="2"/>
  <c r="AK20" i="2"/>
  <c r="AG21" i="2"/>
  <c r="AH21" i="2"/>
  <c r="AI21" i="2"/>
  <c r="AJ21" i="2"/>
  <c r="AK21" i="2"/>
  <c r="AG19" i="2"/>
  <c r="AH19" i="2"/>
  <c r="AI19" i="2"/>
  <c r="AJ19" i="2"/>
  <c r="AK19" i="2"/>
  <c r="AG17" i="2"/>
  <c r="AH17" i="2"/>
  <c r="AI17" i="2"/>
  <c r="AJ17" i="2"/>
  <c r="AK17" i="2"/>
  <c r="AG18" i="2"/>
  <c r="AH18" i="2"/>
  <c r="AI18" i="2"/>
  <c r="AJ18" i="2"/>
  <c r="AK18" i="2"/>
  <c r="AG12" i="2"/>
  <c r="AH12" i="2"/>
  <c r="AI12" i="2"/>
  <c r="AJ12" i="2"/>
  <c r="AK12" i="2"/>
  <c r="AG11" i="2"/>
  <c r="AG13" i="2" s="1"/>
  <c r="AH11" i="2"/>
  <c r="AH13" i="2" s="1"/>
  <c r="AI11" i="2"/>
  <c r="AJ11" i="2"/>
  <c r="AJ13" i="2" s="1"/>
  <c r="AK11" i="2"/>
  <c r="AG5" i="2"/>
  <c r="AE20" i="1"/>
  <c r="AF20" i="1"/>
  <c r="AE19" i="1"/>
  <c r="AF19" i="1"/>
  <c r="AD19" i="1"/>
  <c r="AF12" i="2"/>
  <c r="AC18" i="2"/>
  <c r="AC17" i="2"/>
  <c r="S19" i="2"/>
  <c r="T19" i="2"/>
  <c r="U19" i="2"/>
  <c r="V19" i="2"/>
  <c r="W19" i="2"/>
  <c r="X19" i="2"/>
  <c r="Y19" i="2"/>
  <c r="Z19" i="2"/>
  <c r="AA19" i="2"/>
  <c r="AB19" i="2"/>
  <c r="AC19" i="2"/>
  <c r="AD19" i="2"/>
  <c r="AE19" i="2"/>
  <c r="AF19" i="2"/>
  <c r="R19" i="2"/>
  <c r="AE20" i="2"/>
  <c r="AF20" i="2"/>
  <c r="AE21" i="2"/>
  <c r="AF21" i="2"/>
  <c r="AE17" i="2"/>
  <c r="AF17" i="2"/>
  <c r="AE18" i="2"/>
  <c r="AF18" i="2"/>
  <c r="AF11" i="2"/>
  <c r="AF13" i="2" s="1"/>
  <c r="AF5" i="2"/>
  <c r="E24" i="4"/>
  <c r="E5" i="4"/>
  <c r="AB20" i="1"/>
  <c r="AC20" i="1"/>
  <c r="AD20" i="1"/>
  <c r="AD22" i="1" s="1"/>
  <c r="AB19" i="1"/>
  <c r="AC19" i="1"/>
  <c r="AB17" i="1"/>
  <c r="AC17" i="1"/>
  <c r="AD17" i="1"/>
  <c r="AB18" i="1"/>
  <c r="AC18" i="1"/>
  <c r="AD18" i="1"/>
  <c r="AC20" i="2"/>
  <c r="AD20" i="2"/>
  <c r="AC21" i="2"/>
  <c r="AD21" i="2"/>
  <c r="AD23" i="2"/>
  <c r="AD18" i="2"/>
  <c r="AD17" i="2"/>
  <c r="AB17" i="2"/>
  <c r="X17" i="1"/>
  <c r="Y17" i="1"/>
  <c r="Z17" i="1"/>
  <c r="AA17" i="1"/>
  <c r="X18" i="1"/>
  <c r="Y18" i="1"/>
  <c r="Z18" i="1"/>
  <c r="AA18" i="1"/>
  <c r="Y11" i="2"/>
  <c r="Z11" i="2"/>
  <c r="AA11" i="2"/>
  <c r="AB11" i="2"/>
  <c r="AC11" i="2"/>
  <c r="AD11" i="2"/>
  <c r="AE11" i="2"/>
  <c r="Y12" i="2"/>
  <c r="Z12" i="2"/>
  <c r="AA12" i="2"/>
  <c r="AB12" i="2"/>
  <c r="AC12" i="2"/>
  <c r="AC13" i="2" s="1"/>
  <c r="AD12" i="2"/>
  <c r="AE12" i="2"/>
  <c r="AE13" i="2"/>
  <c r="X5" i="2"/>
  <c r="Y5" i="2"/>
  <c r="Z5" i="2"/>
  <c r="AA5" i="2"/>
  <c r="AB5" i="2"/>
  <c r="AC5" i="2"/>
  <c r="AD5" i="2"/>
  <c r="AE5" i="2"/>
  <c r="U5" i="2"/>
  <c r="V5" i="2"/>
  <c r="W5" i="2"/>
  <c r="S19" i="1"/>
  <c r="T19" i="1"/>
  <c r="U19" i="1"/>
  <c r="V19" i="1"/>
  <c r="V23" i="1" s="1"/>
  <c r="W19" i="1"/>
  <c r="X19" i="1"/>
  <c r="X23" i="1" s="1"/>
  <c r="Y19" i="1"/>
  <c r="Y23" i="1" s="1"/>
  <c r="Z19" i="1"/>
  <c r="Z23" i="1" s="1"/>
  <c r="AA19" i="1"/>
  <c r="S20" i="1"/>
  <c r="T20" i="1"/>
  <c r="U20" i="1"/>
  <c r="V20" i="1"/>
  <c r="W20" i="1"/>
  <c r="X20" i="1"/>
  <c r="Y20" i="1"/>
  <c r="Z20" i="1"/>
  <c r="AA20" i="1"/>
  <c r="D24" i="4"/>
  <c r="D5" i="4"/>
  <c r="D21" i="3"/>
  <c r="Q11" i="2"/>
  <c r="R11" i="2"/>
  <c r="S11" i="2"/>
  <c r="T11" i="2"/>
  <c r="U11" i="2"/>
  <c r="V11" i="2"/>
  <c r="W11" i="2"/>
  <c r="X11" i="2"/>
  <c r="Q12" i="2"/>
  <c r="R12" i="2"/>
  <c r="S12" i="2"/>
  <c r="T12" i="2"/>
  <c r="U12" i="2"/>
  <c r="V12" i="2"/>
  <c r="W12" i="2"/>
  <c r="X12" i="2"/>
  <c r="Q17" i="1"/>
  <c r="R17" i="1"/>
  <c r="S17" i="1"/>
  <c r="T17" i="1"/>
  <c r="U17" i="1"/>
  <c r="V17" i="1"/>
  <c r="W17" i="1"/>
  <c r="Q18" i="1"/>
  <c r="R18" i="1"/>
  <c r="S18" i="1"/>
  <c r="T18" i="1"/>
  <c r="U18" i="1"/>
  <c r="V18" i="1"/>
  <c r="W18" i="1"/>
  <c r="B14" i="6"/>
  <c r="B21" i="6"/>
  <c r="C24" i="3"/>
  <c r="C25" i="3"/>
  <c r="C24" i="4"/>
  <c r="P17" i="1"/>
  <c r="P18" i="1"/>
  <c r="K19" i="1"/>
  <c r="K23" i="1" s="1"/>
  <c r="L19" i="1"/>
  <c r="L23" i="1" s="1"/>
  <c r="M19" i="1"/>
  <c r="J19" i="1"/>
  <c r="J23" i="1" s="1"/>
  <c r="C19" i="2"/>
  <c r="D19" i="2"/>
  <c r="D23" i="2" s="1"/>
  <c r="E19" i="2"/>
  <c r="F19" i="2"/>
  <c r="G19" i="2"/>
  <c r="H19" i="2"/>
  <c r="I19" i="2"/>
  <c r="J19" i="2"/>
  <c r="K19" i="2"/>
  <c r="M19" i="2"/>
  <c r="N19" i="2"/>
  <c r="O19" i="2"/>
  <c r="P19" i="2"/>
  <c r="Q19" i="2"/>
  <c r="L19" i="2"/>
  <c r="J11" i="2"/>
  <c r="K11" i="2"/>
  <c r="L11" i="2"/>
  <c r="M11" i="2"/>
  <c r="N11" i="2"/>
  <c r="O11" i="2"/>
  <c r="P11" i="2"/>
  <c r="K17" i="1"/>
  <c r="L17" i="1"/>
  <c r="M17" i="1"/>
  <c r="N17" i="1"/>
  <c r="O17" i="1"/>
  <c r="K18" i="1"/>
  <c r="L18" i="1"/>
  <c r="M18" i="1"/>
  <c r="N18" i="1"/>
  <c r="O18" i="1"/>
  <c r="N19" i="1"/>
  <c r="O19" i="1"/>
  <c r="P19" i="1"/>
  <c r="Q19" i="1"/>
  <c r="R19" i="1"/>
  <c r="J20" i="1"/>
  <c r="K20" i="1"/>
  <c r="L20" i="1"/>
  <c r="M20" i="1"/>
  <c r="N20" i="1"/>
  <c r="O20" i="1"/>
  <c r="P20" i="1"/>
  <c r="Q20" i="1"/>
  <c r="R20" i="1"/>
  <c r="C12" i="2"/>
  <c r="E12" i="2"/>
  <c r="F12" i="2"/>
  <c r="G12" i="2"/>
  <c r="H12" i="2"/>
  <c r="I12" i="2"/>
  <c r="J12" i="2"/>
  <c r="K12" i="2"/>
  <c r="L12" i="2"/>
  <c r="M12" i="2"/>
  <c r="N12" i="2"/>
  <c r="O12" i="2"/>
  <c r="P12" i="2"/>
  <c r="B12" i="2"/>
  <c r="C5" i="2"/>
  <c r="D5" i="2"/>
  <c r="E5" i="2"/>
  <c r="F5" i="2"/>
  <c r="G5" i="2"/>
  <c r="H5" i="2"/>
  <c r="I5" i="2"/>
  <c r="J5" i="2"/>
  <c r="K5" i="2"/>
  <c r="L5" i="2"/>
  <c r="M5" i="2"/>
  <c r="N5" i="2"/>
  <c r="O5" i="2"/>
  <c r="P5" i="2"/>
  <c r="Q5" i="2"/>
  <c r="R5" i="2"/>
  <c r="S5" i="2"/>
  <c r="T5" i="2"/>
  <c r="B5" i="1"/>
  <c r="C20" i="1"/>
  <c r="D20" i="1"/>
  <c r="E20" i="1"/>
  <c r="F20" i="1"/>
  <c r="G20" i="1"/>
  <c r="H20" i="1"/>
  <c r="I20" i="1"/>
  <c r="J21" i="2"/>
  <c r="J17" i="2"/>
  <c r="K17" i="2"/>
  <c r="L17" i="2"/>
  <c r="M17" i="2"/>
  <c r="N17" i="2"/>
  <c r="O17" i="2"/>
  <c r="P17" i="2"/>
  <c r="Q17" i="2"/>
  <c r="R17" i="2"/>
  <c r="S17" i="2"/>
  <c r="T17" i="2"/>
  <c r="U17" i="2"/>
  <c r="V17" i="2"/>
  <c r="W17" i="2"/>
  <c r="X17" i="2"/>
  <c r="Y17" i="2"/>
  <c r="Z17" i="2"/>
  <c r="AA17" i="2"/>
  <c r="J18" i="2"/>
  <c r="K18" i="2"/>
  <c r="L18" i="2"/>
  <c r="M18" i="2"/>
  <c r="N18" i="2"/>
  <c r="O18" i="2"/>
  <c r="P18" i="2"/>
  <c r="Q18" i="2"/>
  <c r="R18" i="2"/>
  <c r="S18" i="2"/>
  <c r="T18" i="2"/>
  <c r="U18" i="2"/>
  <c r="V18" i="2"/>
  <c r="W18" i="2"/>
  <c r="X18" i="2"/>
  <c r="Y18" i="2"/>
  <c r="Z18" i="2"/>
  <c r="AA18" i="2"/>
  <c r="AB18" i="2"/>
  <c r="J20" i="2"/>
  <c r="K20" i="2"/>
  <c r="K22" i="2" s="1"/>
  <c r="L20" i="2"/>
  <c r="L22" i="2" s="1"/>
  <c r="M20" i="2"/>
  <c r="N20" i="2"/>
  <c r="O20" i="2"/>
  <c r="P20" i="2"/>
  <c r="Q20" i="2"/>
  <c r="R20" i="2"/>
  <c r="S20" i="2"/>
  <c r="S22" i="2" s="1"/>
  <c r="T20" i="2"/>
  <c r="U20" i="2"/>
  <c r="V20" i="2"/>
  <c r="V22" i="2" s="1"/>
  <c r="W20" i="2"/>
  <c r="X20" i="2"/>
  <c r="Y20" i="2"/>
  <c r="Z20" i="2"/>
  <c r="Z22" i="2" s="1"/>
  <c r="AA20" i="2"/>
  <c r="AA22" i="2" s="1"/>
  <c r="AB20" i="2"/>
  <c r="K21" i="2"/>
  <c r="K23" i="2" s="1"/>
  <c r="L21" i="2"/>
  <c r="M21" i="2"/>
  <c r="N21" i="2"/>
  <c r="N23" i="2" s="1"/>
  <c r="O21" i="2"/>
  <c r="O23" i="2" s="1"/>
  <c r="P21" i="2"/>
  <c r="Q21" i="2"/>
  <c r="R21" i="2"/>
  <c r="S21" i="2"/>
  <c r="T21" i="2"/>
  <c r="U21" i="2"/>
  <c r="V21" i="2"/>
  <c r="V23" i="2" s="1"/>
  <c r="W21" i="2"/>
  <c r="X21" i="2"/>
  <c r="Y21" i="2"/>
  <c r="Y23" i="2" s="1"/>
  <c r="Z21" i="2"/>
  <c r="Z23" i="2" s="1"/>
  <c r="AA21" i="2"/>
  <c r="AA23" i="2" s="1"/>
  <c r="AB21" i="2"/>
  <c r="M22" i="2"/>
  <c r="L23" i="2"/>
  <c r="P23" i="2"/>
  <c r="W23" i="2"/>
  <c r="X23" i="2"/>
  <c r="T9" i="2"/>
  <c r="U9" i="2"/>
  <c r="V9" i="2"/>
  <c r="W9" i="2"/>
  <c r="X9" i="2"/>
  <c r="Y9" i="2"/>
  <c r="Z9" i="2"/>
  <c r="AA9" i="2"/>
  <c r="AB9" i="2"/>
  <c r="AC9" i="2"/>
  <c r="AD9" i="2"/>
  <c r="AE9" i="2"/>
  <c r="AF9" i="2"/>
  <c r="AG9" i="2"/>
  <c r="AH9" i="2"/>
  <c r="AI9" i="2"/>
  <c r="AJ9" i="2"/>
  <c r="AK9" i="2"/>
  <c r="AL9" i="2"/>
  <c r="AM9" i="2"/>
  <c r="AN9" i="2"/>
  <c r="AO9" i="2"/>
  <c r="AP9" i="2"/>
  <c r="AQ9" i="2"/>
  <c r="AR9" i="2"/>
  <c r="AS9" i="2"/>
  <c r="AT9" i="2"/>
  <c r="AU9" i="2"/>
  <c r="AV9" i="2"/>
  <c r="AW9" i="2"/>
  <c r="AX9" i="2"/>
  <c r="AY9" i="2"/>
  <c r="AZ9" i="2"/>
  <c r="BA9" i="2"/>
  <c r="BB9" i="2"/>
  <c r="BC9" i="2"/>
  <c r="BD9" i="2"/>
  <c r="BE9" i="2"/>
  <c r="BF9" i="2"/>
  <c r="BG9" i="2"/>
  <c r="BH9" i="2"/>
  <c r="T10" i="2"/>
  <c r="U10" i="2"/>
  <c r="V10" i="2"/>
  <c r="W10" i="2"/>
  <c r="X10" i="2"/>
  <c r="Y10" i="2"/>
  <c r="Z10" i="2"/>
  <c r="AA10" i="2"/>
  <c r="AB10" i="2"/>
  <c r="AC10" i="2"/>
  <c r="AD10" i="2"/>
  <c r="AE10" i="2"/>
  <c r="AF10" i="2"/>
  <c r="AG10" i="2"/>
  <c r="AH10" i="2"/>
  <c r="AI10" i="2"/>
  <c r="AJ10" i="2"/>
  <c r="AK10" i="2"/>
  <c r="AL10" i="2"/>
  <c r="AM10" i="2"/>
  <c r="AN10" i="2"/>
  <c r="AO10" i="2"/>
  <c r="AP10" i="2"/>
  <c r="AQ10" i="2"/>
  <c r="AR10" i="2"/>
  <c r="AS10" i="2"/>
  <c r="AT10" i="2"/>
  <c r="AU10" i="2"/>
  <c r="AV10" i="2"/>
  <c r="AW10" i="2"/>
  <c r="AX10" i="2"/>
  <c r="AY10" i="2"/>
  <c r="AZ10" i="2"/>
  <c r="BA10" i="2"/>
  <c r="BB10" i="2"/>
  <c r="BC10" i="2"/>
  <c r="BD10" i="2"/>
  <c r="BE10" i="2"/>
  <c r="BF10" i="2"/>
  <c r="BG10" i="2"/>
  <c r="BH10" i="2"/>
  <c r="C20" i="2"/>
  <c r="D20" i="2"/>
  <c r="E20" i="2"/>
  <c r="F20" i="2"/>
  <c r="F22" i="2" s="1"/>
  <c r="G20" i="2"/>
  <c r="H20" i="2"/>
  <c r="I20" i="2"/>
  <c r="I22" i="2" s="1"/>
  <c r="D21" i="2"/>
  <c r="E21" i="2"/>
  <c r="F21" i="2"/>
  <c r="F23" i="2" s="1"/>
  <c r="G21" i="2"/>
  <c r="G23" i="2" s="1"/>
  <c r="H21" i="2"/>
  <c r="I21" i="2"/>
  <c r="C17" i="2"/>
  <c r="D17" i="2"/>
  <c r="E17" i="2"/>
  <c r="F17" i="2"/>
  <c r="G17" i="2"/>
  <c r="H17" i="2"/>
  <c r="I17" i="2"/>
  <c r="C9" i="2"/>
  <c r="D9" i="2"/>
  <c r="E9" i="2"/>
  <c r="F9" i="2"/>
  <c r="G9" i="2"/>
  <c r="H9" i="2"/>
  <c r="I9" i="2"/>
  <c r="J9" i="2"/>
  <c r="K9" i="2"/>
  <c r="L9" i="2"/>
  <c r="M9" i="2"/>
  <c r="N9" i="2"/>
  <c r="O9" i="2"/>
  <c r="P9" i="2"/>
  <c r="Q9" i="2"/>
  <c r="R9" i="2"/>
  <c r="S9" i="2"/>
  <c r="C10" i="2"/>
  <c r="D10" i="2"/>
  <c r="E10" i="2"/>
  <c r="F10" i="2"/>
  <c r="G10" i="2"/>
  <c r="H10" i="2"/>
  <c r="I10" i="2"/>
  <c r="J10" i="2"/>
  <c r="K10" i="2"/>
  <c r="L10" i="2"/>
  <c r="M10" i="2"/>
  <c r="N10" i="2"/>
  <c r="O10" i="2"/>
  <c r="P10" i="2"/>
  <c r="Q10" i="2"/>
  <c r="R10" i="2"/>
  <c r="S10" i="2"/>
  <c r="C19" i="1"/>
  <c r="D19" i="1"/>
  <c r="E19" i="1"/>
  <c r="F19" i="1"/>
  <c r="G19" i="1"/>
  <c r="H19" i="1"/>
  <c r="I19" i="1"/>
  <c r="C13" i="2"/>
  <c r="D11" i="2"/>
  <c r="E11" i="2"/>
  <c r="E13" i="2" s="1"/>
  <c r="F11" i="2"/>
  <c r="G11" i="2"/>
  <c r="H11" i="2"/>
  <c r="H13" i="2" s="1"/>
  <c r="I11" i="2"/>
  <c r="I13" i="2" s="1"/>
  <c r="H17" i="1"/>
  <c r="I17" i="1"/>
  <c r="J17" i="1"/>
  <c r="H18" i="1"/>
  <c r="I18" i="1"/>
  <c r="J18" i="1"/>
  <c r="C17" i="1"/>
  <c r="D17" i="1"/>
  <c r="E17" i="1"/>
  <c r="F17" i="1"/>
  <c r="G17" i="1"/>
  <c r="C18" i="1"/>
  <c r="D18" i="1"/>
  <c r="E18" i="1"/>
  <c r="F18" i="1"/>
  <c r="G18" i="1"/>
  <c r="C22" i="2"/>
  <c r="C23" i="2"/>
  <c r="E23" i="2"/>
  <c r="I23" i="2"/>
  <c r="C18" i="2"/>
  <c r="D18" i="2"/>
  <c r="E18" i="2"/>
  <c r="F18" i="2"/>
  <c r="G18" i="2"/>
  <c r="H18" i="2"/>
  <c r="I18" i="2"/>
  <c r="B20" i="3"/>
  <c r="B21" i="3"/>
  <c r="B24" i="3"/>
  <c r="B25" i="3"/>
  <c r="HB22" i="2" l="1"/>
  <c r="HA22" i="2"/>
  <c r="GW13" i="2"/>
  <c r="GV13" i="2"/>
  <c r="AB10" i="3"/>
  <c r="AB11" i="3"/>
  <c r="Z10" i="3"/>
  <c r="Z11" i="3"/>
  <c r="CP22" i="1"/>
  <c r="BX13" i="2"/>
  <c r="DH22" i="2"/>
  <c r="DG13" i="2"/>
  <c r="DY23" i="2"/>
  <c r="DQ13" i="2"/>
  <c r="DD13" i="2"/>
  <c r="CF22" i="2"/>
  <c r="C13" i="9"/>
  <c r="DD22" i="2"/>
  <c r="DW22" i="2"/>
  <c r="CR22" i="2"/>
  <c r="DO13" i="2"/>
  <c r="CV13" i="2"/>
  <c r="CJ23" i="2"/>
  <c r="DF22" i="1"/>
  <c r="CH22" i="1"/>
  <c r="DY22" i="1"/>
  <c r="DM22" i="1"/>
  <c r="CX22" i="1"/>
  <c r="CL13" i="1"/>
  <c r="CW13" i="1"/>
  <c r="BV23" i="2"/>
  <c r="BM13" i="1"/>
  <c r="BF22" i="2"/>
  <c r="AZ22" i="2"/>
  <c r="AT13" i="2"/>
  <c r="AS22" i="2"/>
  <c r="DS22" i="1"/>
  <c r="CO13" i="1"/>
  <c r="IZ23" i="1"/>
  <c r="D22" i="2"/>
  <c r="AE22" i="2"/>
  <c r="AC22" i="2"/>
  <c r="U22" i="2"/>
  <c r="AP22" i="2"/>
  <c r="AL22" i="2"/>
  <c r="AX22" i="2"/>
  <c r="AW23" i="2"/>
  <c r="AV22" i="2"/>
  <c r="AU22" i="2"/>
  <c r="BD23" i="2"/>
  <c r="BA22" i="2"/>
  <c r="BK23" i="2"/>
  <c r="BW13" i="2"/>
  <c r="DU22" i="2"/>
  <c r="DS22" i="2"/>
  <c r="DQ22" i="2"/>
  <c r="DO22" i="2"/>
  <c r="DM22" i="2"/>
  <c r="DI22" i="2"/>
  <c r="DG22" i="2"/>
  <c r="DE22" i="2"/>
  <c r="CS22" i="2"/>
  <c r="CQ22" i="2"/>
  <c r="CM22" i="2"/>
  <c r="CK22" i="2"/>
  <c r="EN22" i="2"/>
  <c r="EL22" i="2"/>
  <c r="EK22" i="2"/>
  <c r="EF22" i="2"/>
  <c r="CK13" i="2"/>
  <c r="CJ13" i="2"/>
  <c r="CG13" i="2"/>
  <c r="CU13" i="2"/>
  <c r="CT13" i="2"/>
  <c r="CZ13" i="2"/>
  <c r="DP13" i="2"/>
  <c r="DN13" i="2"/>
  <c r="DS13" i="2"/>
  <c r="DY13" i="2"/>
  <c r="DX13" i="2"/>
  <c r="EZ13" i="2"/>
  <c r="EY13" i="2"/>
  <c r="EX13" i="2"/>
  <c r="ER13" i="2"/>
  <c r="EP13" i="2"/>
  <c r="EJ13" i="2"/>
  <c r="EI13" i="2"/>
  <c r="EH13" i="2"/>
  <c r="G19" i="6"/>
  <c r="G23" i="6" s="1"/>
  <c r="MZ13" i="2"/>
  <c r="MR13" i="2"/>
  <c r="MJ13" i="2"/>
  <c r="LY13" i="2"/>
  <c r="LS13" i="2"/>
  <c r="LK13" i="2"/>
  <c r="LG13" i="2"/>
  <c r="LC13" i="2"/>
  <c r="KY13" i="2"/>
  <c r="KU13" i="2"/>
  <c r="KQ13" i="2"/>
  <c r="KI13" i="2"/>
  <c r="KA13" i="2"/>
  <c r="JW13" i="2"/>
  <c r="JS13" i="2"/>
  <c r="JK13" i="2"/>
  <c r="JG13" i="2"/>
  <c r="JC13" i="2"/>
  <c r="IY13" i="2"/>
  <c r="IU13" i="2"/>
  <c r="IQ13" i="2"/>
  <c r="IM13" i="2"/>
  <c r="IL13" i="2"/>
  <c r="IH13" i="2"/>
  <c r="IE13" i="2"/>
  <c r="ID13" i="2"/>
  <c r="HZ13" i="2"/>
  <c r="HV13" i="2"/>
  <c r="HS13" i="2"/>
  <c r="HR13" i="2"/>
  <c r="HO13" i="2"/>
  <c r="HN13" i="2"/>
  <c r="HJ13" i="2"/>
  <c r="HF13" i="2"/>
  <c r="HB13" i="2"/>
  <c r="GY13" i="2"/>
  <c r="G9" i="6"/>
  <c r="AC11" i="3"/>
  <c r="AD11" i="3"/>
  <c r="AQ13" i="3"/>
  <c r="AA18" i="3"/>
  <c r="W9" i="3"/>
  <c r="AH17" i="3"/>
  <c r="AH18" i="3"/>
  <c r="AJ10" i="3"/>
  <c r="AE11" i="3"/>
  <c r="H10" i="3"/>
  <c r="AH20" i="3"/>
  <c r="Z17" i="3"/>
  <c r="BC23" i="2"/>
  <c r="DK23" i="2"/>
  <c r="DC23" i="2"/>
  <c r="CU23" i="2"/>
  <c r="CE23" i="2"/>
  <c r="AM18" i="3"/>
  <c r="BB23" i="2"/>
  <c r="CL23" i="2"/>
  <c r="CD23" i="2"/>
  <c r="FO23" i="2"/>
  <c r="M23" i="2"/>
  <c r="AS23" i="2"/>
  <c r="CC23" i="2"/>
  <c r="EQ23" i="2"/>
  <c r="EI23" i="2"/>
  <c r="EA23" i="2"/>
  <c r="AR23" i="2"/>
  <c r="AA21" i="3"/>
  <c r="AE21" i="3"/>
  <c r="GE23" i="2"/>
  <c r="BY23" i="2"/>
  <c r="CI23" i="2"/>
  <c r="FW23" i="2"/>
  <c r="BX23" i="2"/>
  <c r="CH23" i="2"/>
  <c r="MK23" i="2"/>
  <c r="MC23" i="2"/>
  <c r="LU23" i="2"/>
  <c r="LM23" i="2"/>
  <c r="Q23" i="2"/>
  <c r="H23" i="2"/>
  <c r="CG23" i="2"/>
  <c r="LD23" i="2"/>
  <c r="KV23" i="2"/>
  <c r="KN23" i="2"/>
  <c r="JX23" i="2"/>
  <c r="JH23" i="2"/>
  <c r="IZ23" i="2"/>
  <c r="IR23" i="2"/>
  <c r="IJ23" i="2"/>
  <c r="IB23" i="2"/>
  <c r="NA23" i="2"/>
  <c r="MS23" i="2"/>
  <c r="L23" i="4"/>
  <c r="K23" i="4"/>
  <c r="L22" i="4"/>
  <c r="AM18" i="4"/>
  <c r="K22" i="4"/>
  <c r="L13" i="4"/>
  <c r="K13" i="4"/>
  <c r="HE23" i="1"/>
  <c r="HH23" i="1"/>
  <c r="CG13" i="1"/>
  <c r="GC22" i="1"/>
  <c r="CX13" i="1"/>
  <c r="MU13" i="1"/>
  <c r="KX13" i="1"/>
  <c r="JR13" i="1"/>
  <c r="JJ13" i="1"/>
  <c r="HT22" i="1"/>
  <c r="MK13" i="1"/>
  <c r="EE23" i="1"/>
  <c r="DW23" i="1"/>
  <c r="DO23" i="1"/>
  <c r="DG23" i="1"/>
  <c r="GI23" i="1"/>
  <c r="GQ23" i="1"/>
  <c r="HD23" i="1"/>
  <c r="BC23" i="1"/>
  <c r="AK10" i="4"/>
  <c r="LF23" i="1"/>
  <c r="JZ23" i="1"/>
  <c r="IT23" i="1"/>
  <c r="NB23" i="1"/>
  <c r="MD23" i="1"/>
  <c r="GZ23" i="1"/>
  <c r="G10" i="7"/>
  <c r="W23" i="1"/>
  <c r="DD22" i="1"/>
  <c r="CN22" i="1"/>
  <c r="GN22" i="1"/>
  <c r="ME13" i="1"/>
  <c r="LO13" i="1"/>
  <c r="KY13" i="1"/>
  <c r="KI13" i="1"/>
  <c r="JC13" i="1"/>
  <c r="IM13" i="1"/>
  <c r="HW13" i="1"/>
  <c r="HG13" i="1"/>
  <c r="JD23" i="1"/>
  <c r="EA23" i="1"/>
  <c r="DS23" i="1"/>
  <c r="CV22" i="1"/>
  <c r="MY13" i="1"/>
  <c r="MJ23" i="1"/>
  <c r="EB13" i="1"/>
  <c r="DK13" i="1"/>
  <c r="MX23" i="1"/>
  <c r="CH23" i="1"/>
  <c r="DD23" i="1"/>
  <c r="CV23" i="1"/>
  <c r="CN13" i="1"/>
  <c r="BE13" i="1"/>
  <c r="DI23" i="1"/>
  <c r="MZ22" i="1"/>
  <c r="CN23" i="1"/>
  <c r="CF23" i="1"/>
  <c r="EU23" i="1"/>
  <c r="EM23" i="1"/>
  <c r="BS23" i="1"/>
  <c r="CU23" i="1"/>
  <c r="CE23" i="1"/>
  <c r="FB23" i="1"/>
  <c r="ET23" i="1"/>
  <c r="EL23" i="1"/>
  <c r="FH23" i="1"/>
  <c r="FP23" i="1"/>
  <c r="FK23" i="1"/>
  <c r="AM23" i="1"/>
  <c r="ER23" i="1"/>
  <c r="EZ23" i="1"/>
  <c r="EJ23" i="1"/>
  <c r="GK23" i="1"/>
  <c r="AZ23" i="1"/>
  <c r="BX23" i="1"/>
  <c r="CY23" i="1"/>
  <c r="CQ23" i="1"/>
  <c r="CI23" i="1"/>
  <c r="GP23" i="1"/>
  <c r="BP23" i="1"/>
  <c r="BH23" i="1"/>
  <c r="EW23" i="1"/>
  <c r="F13" i="2"/>
  <c r="U23" i="2"/>
  <c r="D12" i="3"/>
  <c r="AC23" i="2"/>
  <c r="CA22" i="2"/>
  <c r="CA23" i="2"/>
  <c r="C20" i="3"/>
  <c r="L13" i="2"/>
  <c r="K22" i="1"/>
  <c r="AT22" i="2"/>
  <c r="AT23" i="2"/>
  <c r="BG22" i="2"/>
  <c r="P22" i="2"/>
  <c r="B13" i="2"/>
  <c r="K13" i="2"/>
  <c r="N22" i="2"/>
  <c r="E22" i="2"/>
  <c r="G13" i="2"/>
  <c r="J23" i="2"/>
  <c r="AR22" i="2"/>
  <c r="U22" i="1"/>
  <c r="AF23" i="2"/>
  <c r="X22" i="2"/>
  <c r="AM23" i="2"/>
  <c r="AL13" i="2"/>
  <c r="AS13" i="2"/>
  <c r="BE13" i="2"/>
  <c r="BA23" i="2"/>
  <c r="C21" i="6"/>
  <c r="DI23" i="2"/>
  <c r="CO22" i="2"/>
  <c r="CF22" i="1"/>
  <c r="DK22" i="1"/>
  <c r="EW22" i="1"/>
  <c r="N21" i="3"/>
  <c r="DH13" i="2"/>
  <c r="EX13" i="1"/>
  <c r="AA18" i="4"/>
  <c r="FT23" i="2"/>
  <c r="AE10" i="3"/>
  <c r="GF13" i="2"/>
  <c r="GS13" i="2"/>
  <c r="MZ22" i="2"/>
  <c r="MW13" i="1"/>
  <c r="HA13" i="1"/>
  <c r="AK9" i="3"/>
  <c r="AO5" i="3"/>
  <c r="BE23" i="2"/>
  <c r="I18" i="3"/>
  <c r="DW13" i="1"/>
  <c r="DO13" i="1"/>
  <c r="DU13" i="2"/>
  <c r="EW13" i="1"/>
  <c r="MY22" i="2"/>
  <c r="MQ22" i="1"/>
  <c r="LS22" i="1"/>
  <c r="AL17" i="3"/>
  <c r="AM9" i="3"/>
  <c r="J5" i="3"/>
  <c r="CB23" i="2"/>
  <c r="D21" i="6"/>
  <c r="DU23" i="2"/>
  <c r="DG23" i="2"/>
  <c r="CI22" i="2"/>
  <c r="CB13" i="2"/>
  <c r="P17" i="4"/>
  <c r="DF13" i="2"/>
  <c r="AR21" i="4"/>
  <c r="CP13" i="2"/>
  <c r="CY13" i="2"/>
  <c r="DM13" i="2"/>
  <c r="DL13" i="2"/>
  <c r="DV13" i="1"/>
  <c r="DN13" i="1"/>
  <c r="E12" i="6"/>
  <c r="ED13" i="1"/>
  <c r="G10" i="6"/>
  <c r="GP22" i="2"/>
  <c r="IF22" i="2"/>
  <c r="HX22" i="2"/>
  <c r="HP22" i="2"/>
  <c r="HH22" i="2"/>
  <c r="GZ22" i="2"/>
  <c r="HV23" i="2"/>
  <c r="HN23" i="2"/>
  <c r="HF23" i="2"/>
  <c r="GX23" i="2"/>
  <c r="LI23" i="1"/>
  <c r="LA23" i="1"/>
  <c r="KS23" i="1"/>
  <c r="JM23" i="1"/>
  <c r="JE23" i="1"/>
  <c r="IW23" i="1"/>
  <c r="IO23" i="1"/>
  <c r="IG23" i="1"/>
  <c r="HY23" i="1"/>
  <c r="HI23" i="1"/>
  <c r="HA23" i="1"/>
  <c r="AF19" i="3"/>
  <c r="AF23" i="3" s="1"/>
  <c r="AI21" i="4"/>
  <c r="LH22" i="1"/>
  <c r="KZ22" i="1"/>
  <c r="KR22" i="1"/>
  <c r="B12" i="6"/>
  <c r="D5" i="3"/>
  <c r="AY22" i="2"/>
  <c r="H19" i="3"/>
  <c r="I5" i="4"/>
  <c r="BK22" i="2"/>
  <c r="BL22" i="2"/>
  <c r="BT13" i="2"/>
  <c r="DO23" i="2"/>
  <c r="CY22" i="2"/>
  <c r="DT22" i="2"/>
  <c r="DL22" i="2"/>
  <c r="CV22" i="2"/>
  <c r="CN22" i="2"/>
  <c r="CC13" i="2"/>
  <c r="DC13" i="2"/>
  <c r="DG13" i="1"/>
  <c r="E5" i="6"/>
  <c r="EA13" i="2"/>
  <c r="EM13" i="1"/>
  <c r="Z12" i="3"/>
  <c r="G11" i="6"/>
  <c r="G18" i="7"/>
  <c r="AE18" i="3"/>
  <c r="AE20" i="3"/>
  <c r="LZ13" i="2"/>
  <c r="LQ13" i="2"/>
  <c r="LA13" i="2"/>
  <c r="KS13" i="2"/>
  <c r="KK13" i="2"/>
  <c r="JU13" i="2"/>
  <c r="JE13" i="2"/>
  <c r="IW13" i="2"/>
  <c r="IO13" i="2"/>
  <c r="MV22" i="2"/>
  <c r="MN22" i="2"/>
  <c r="MF22" i="2"/>
  <c r="LX22" i="2"/>
  <c r="LP22" i="2"/>
  <c r="LH22" i="2"/>
  <c r="KZ22" i="2"/>
  <c r="KR22" i="2"/>
  <c r="KJ22" i="2"/>
  <c r="JT22" i="2"/>
  <c r="JL22" i="2"/>
  <c r="JD22" i="2"/>
  <c r="IV22" i="2"/>
  <c r="IM22" i="2"/>
  <c r="IE22" i="2"/>
  <c r="HW22" i="2"/>
  <c r="HO22" i="2"/>
  <c r="HG22" i="2"/>
  <c r="GY22" i="2"/>
  <c r="NA13" i="1"/>
  <c r="IS13" i="1"/>
  <c r="GT22" i="1"/>
  <c r="AF18" i="3"/>
  <c r="AK11" i="4"/>
  <c r="AK21" i="4"/>
  <c r="AR17" i="4"/>
  <c r="S23" i="2"/>
  <c r="AP23" i="2"/>
  <c r="AN22" i="1"/>
  <c r="DM23" i="2"/>
  <c r="CW22" i="2"/>
  <c r="DW13" i="2"/>
  <c r="AB18" i="3"/>
  <c r="AD5" i="4"/>
  <c r="NC22" i="2"/>
  <c r="MU22" i="2"/>
  <c r="MM22" i="2"/>
  <c r="ME22" i="2"/>
  <c r="LW22" i="2"/>
  <c r="LO22" i="2"/>
  <c r="LG22" i="2"/>
  <c r="KY22" i="2"/>
  <c r="KQ22" i="2"/>
  <c r="KI22" i="2"/>
  <c r="JS22" i="2"/>
  <c r="JK22" i="2"/>
  <c r="JC22" i="2"/>
  <c r="IU22" i="2"/>
  <c r="AF11" i="3"/>
  <c r="AH21" i="3"/>
  <c r="AI18" i="3"/>
  <c r="AK13" i="2"/>
  <c r="AN22" i="2"/>
  <c r="AO23" i="2"/>
  <c r="AY13" i="2"/>
  <c r="I21" i="4"/>
  <c r="BJ23" i="2"/>
  <c r="L20" i="3"/>
  <c r="EA22" i="2"/>
  <c r="CK13" i="1"/>
  <c r="CC13" i="1"/>
  <c r="DA13" i="2"/>
  <c r="Q17" i="3"/>
  <c r="S21" i="4"/>
  <c r="T21" i="4"/>
  <c r="W17" i="3"/>
  <c r="Y5" i="4"/>
  <c r="MB13" i="2"/>
  <c r="R23" i="2"/>
  <c r="Y22" i="2"/>
  <c r="BI22" i="2"/>
  <c r="AD17" i="3"/>
  <c r="GM13" i="2"/>
  <c r="HR23" i="2"/>
  <c r="HJ23" i="2"/>
  <c r="HB23" i="2"/>
  <c r="GT23" i="2"/>
  <c r="MX13" i="1"/>
  <c r="NB22" i="1"/>
  <c r="AJ18" i="3"/>
  <c r="AK9" i="4"/>
  <c r="AL5" i="4"/>
  <c r="I12" i="7"/>
  <c r="AM5" i="3"/>
  <c r="J21" i="7"/>
  <c r="AK18" i="4"/>
  <c r="HM23" i="1"/>
  <c r="KP23" i="1"/>
  <c r="KH23" i="1"/>
  <c r="JR23" i="1"/>
  <c r="JJ23" i="1"/>
  <c r="IL23" i="1"/>
  <c r="ID23" i="1"/>
  <c r="JY23" i="1"/>
  <c r="IS23" i="1"/>
  <c r="AM21" i="4"/>
  <c r="HK23" i="1"/>
  <c r="NA23" i="1"/>
  <c r="MS23" i="1"/>
  <c r="MC23" i="1"/>
  <c r="LU23" i="1"/>
  <c r="LD23" i="1"/>
  <c r="KF23" i="1"/>
  <c r="IR23" i="1"/>
  <c r="IJ23" i="1"/>
  <c r="IB23" i="1"/>
  <c r="O21" i="4"/>
  <c r="GU23" i="1"/>
  <c r="MY23" i="1"/>
  <c r="MI23" i="1"/>
  <c r="MA23" i="1"/>
  <c r="KT23" i="1"/>
  <c r="AJ21" i="4"/>
  <c r="AN21" i="4"/>
  <c r="DC22" i="1"/>
  <c r="CU22" i="1"/>
  <c r="CM22" i="1"/>
  <c r="CE22" i="1"/>
  <c r="AS22" i="1"/>
  <c r="BL23" i="2"/>
  <c r="DT23" i="2"/>
  <c r="DC22" i="2"/>
  <c r="FR22" i="2"/>
  <c r="AE23" i="2"/>
  <c r="DK22" i="2"/>
  <c r="IL22" i="2"/>
  <c r="HN22" i="2"/>
  <c r="GX22" i="2"/>
  <c r="R22" i="2"/>
  <c r="CM23" i="2"/>
  <c r="G18" i="6"/>
  <c r="GG22" i="2"/>
  <c r="ML22" i="2"/>
  <c r="LV22" i="2"/>
  <c r="LF22" i="2"/>
  <c r="KP22" i="2"/>
  <c r="JR22" i="2"/>
  <c r="JB22" i="2"/>
  <c r="AV23" i="2"/>
  <c r="BC22" i="2"/>
  <c r="BI23" i="2"/>
  <c r="DQ23" i="2"/>
  <c r="CV23" i="2"/>
  <c r="CK23" i="2"/>
  <c r="ED22" i="2"/>
  <c r="G17" i="6"/>
  <c r="AB17" i="3"/>
  <c r="GF22" i="2"/>
  <c r="EL23" i="2"/>
  <c r="CB22" i="2"/>
  <c r="GH22" i="2"/>
  <c r="HV22" i="2"/>
  <c r="DS23" i="2"/>
  <c r="MT22" i="2"/>
  <c r="MD22" i="2"/>
  <c r="LN22" i="2"/>
  <c r="KX22" i="2"/>
  <c r="KH22" i="2"/>
  <c r="JJ22" i="2"/>
  <c r="IT22" i="2"/>
  <c r="GW22" i="2"/>
  <c r="AD22" i="2"/>
  <c r="AU23" i="2"/>
  <c r="EC22" i="2"/>
  <c r="Y17" i="3"/>
  <c r="JP22" i="2"/>
  <c r="II22" i="2"/>
  <c r="IA22" i="2"/>
  <c r="HS22" i="2"/>
  <c r="HK22" i="2"/>
  <c r="HC22" i="2"/>
  <c r="GU22" i="2"/>
  <c r="I19" i="6"/>
  <c r="CN23" i="2"/>
  <c r="CU22" i="2"/>
  <c r="CE22" i="2"/>
  <c r="ID22" i="2"/>
  <c r="CS23" i="2"/>
  <c r="FP22" i="2"/>
  <c r="FV22" i="2"/>
  <c r="GB22" i="2"/>
  <c r="AE19" i="3"/>
  <c r="AE23" i="3" s="1"/>
  <c r="MQ22" i="2"/>
  <c r="MI22" i="2"/>
  <c r="MA22" i="2"/>
  <c r="LS22" i="2"/>
  <c r="LK22" i="2"/>
  <c r="LC22" i="2"/>
  <c r="KU22" i="2"/>
  <c r="JO22" i="2"/>
  <c r="JG22" i="2"/>
  <c r="IY22" i="2"/>
  <c r="IQ22" i="2"/>
  <c r="GI22" i="2"/>
  <c r="Q22" i="2"/>
  <c r="HF22" i="2"/>
  <c r="H22" i="2"/>
  <c r="W22" i="2"/>
  <c r="O22" i="2"/>
  <c r="G22" i="2"/>
  <c r="FO22" i="2"/>
  <c r="AB19" i="3"/>
  <c r="GC22" i="2"/>
  <c r="AB22" i="2"/>
  <c r="T22" i="2"/>
  <c r="DX22" i="2"/>
  <c r="AN17" i="3"/>
  <c r="AO17" i="3"/>
  <c r="AQ22" i="2"/>
  <c r="BE22" i="2"/>
  <c r="AO20" i="3"/>
  <c r="Q11" i="3"/>
  <c r="AB9" i="3"/>
  <c r="GO22" i="2"/>
  <c r="GS22" i="2"/>
  <c r="MS22" i="2"/>
  <c r="MK22" i="2"/>
  <c r="MC22" i="2"/>
  <c r="LU22" i="2"/>
  <c r="LM22" i="2"/>
  <c r="LE22" i="2"/>
  <c r="KW22" i="2"/>
  <c r="KO22" i="2"/>
  <c r="JY22" i="2"/>
  <c r="JI22" i="2"/>
  <c r="JA22" i="2"/>
  <c r="IS22" i="2"/>
  <c r="IJ22" i="2"/>
  <c r="IB22" i="2"/>
  <c r="HT22" i="2"/>
  <c r="HL22" i="2"/>
  <c r="HD22" i="2"/>
  <c r="GV22" i="2"/>
  <c r="AK10" i="3"/>
  <c r="AF22" i="2"/>
  <c r="AM22" i="2"/>
  <c r="BC13" i="2"/>
  <c r="I10" i="3"/>
  <c r="CA13" i="2"/>
  <c r="EN23" i="2"/>
  <c r="EF23" i="2"/>
  <c r="DX23" i="2"/>
  <c r="EJ22" i="2"/>
  <c r="EB22" i="2"/>
  <c r="Q9" i="3"/>
  <c r="Y19" i="3"/>
  <c r="FQ22" i="2"/>
  <c r="GN22" i="2"/>
  <c r="GR22" i="2"/>
  <c r="MP13" i="2"/>
  <c r="MH13" i="2"/>
  <c r="MR22" i="2"/>
  <c r="MJ22" i="2"/>
  <c r="MB22" i="2"/>
  <c r="LT22" i="2"/>
  <c r="LL22" i="2"/>
  <c r="LD22" i="2"/>
  <c r="KV22" i="2"/>
  <c r="JX22" i="2"/>
  <c r="JH22" i="2"/>
  <c r="IZ22" i="2"/>
  <c r="IR22" i="2"/>
  <c r="AL11" i="3"/>
  <c r="N13" i="2"/>
  <c r="AW22" i="2"/>
  <c r="DR22" i="2"/>
  <c r="DJ22" i="2"/>
  <c r="DB22" i="2"/>
  <c r="CT22" i="2"/>
  <c r="CL22" i="2"/>
  <c r="CD22" i="2"/>
  <c r="GA22" i="2"/>
  <c r="GQ22" i="2"/>
  <c r="MW13" i="2"/>
  <c r="MO13" i="2"/>
  <c r="H19" i="6"/>
  <c r="AB23" i="2"/>
  <c r="T23" i="2"/>
  <c r="BY13" i="2"/>
  <c r="CI13" i="2"/>
  <c r="FZ22" i="2"/>
  <c r="MV13" i="2"/>
  <c r="MN13" i="2"/>
  <c r="MF13" i="2"/>
  <c r="LX13" i="2"/>
  <c r="LP13" i="2"/>
  <c r="LH13" i="2"/>
  <c r="KZ13" i="2"/>
  <c r="KR13" i="2"/>
  <c r="KJ13" i="2"/>
  <c r="KB13" i="2"/>
  <c r="JT13" i="2"/>
  <c r="JL13" i="2"/>
  <c r="JD13" i="2"/>
  <c r="IV13" i="2"/>
  <c r="IF13" i="2"/>
  <c r="HX13" i="2"/>
  <c r="HP13" i="2"/>
  <c r="HH13" i="2"/>
  <c r="GZ13" i="2"/>
  <c r="J9" i="6"/>
  <c r="J19" i="6"/>
  <c r="J23" i="6" s="1"/>
  <c r="Z9" i="3"/>
  <c r="AD19" i="3"/>
  <c r="GU13" i="2"/>
  <c r="J22" i="2"/>
  <c r="Z13" i="2"/>
  <c r="I19" i="3"/>
  <c r="CS13" i="2"/>
  <c r="AQ23" i="2"/>
  <c r="DV22" i="2"/>
  <c r="DN22" i="2"/>
  <c r="DF22" i="2"/>
  <c r="CX22" i="2"/>
  <c r="CP22" i="2"/>
  <c r="CH22" i="2"/>
  <c r="CN13" i="2"/>
  <c r="CF13" i="2"/>
  <c r="EB13" i="2"/>
  <c r="AW13" i="2"/>
  <c r="C19" i="6"/>
  <c r="CM13" i="2"/>
  <c r="CE13" i="2"/>
  <c r="IK22" i="2"/>
  <c r="IC22" i="2"/>
  <c r="HU22" i="2"/>
  <c r="HM22" i="2"/>
  <c r="HE22" i="2"/>
  <c r="N20" i="3"/>
  <c r="BM13" i="2"/>
  <c r="M20" i="3"/>
  <c r="E20" i="6"/>
  <c r="G12" i="6"/>
  <c r="IO20" i="2"/>
  <c r="IO22" i="2" s="1"/>
  <c r="IO17" i="2"/>
  <c r="AG20" i="3"/>
  <c r="AK17" i="3"/>
  <c r="AA13" i="2"/>
  <c r="BV13" i="2"/>
  <c r="Q12" i="3"/>
  <c r="DR13" i="2"/>
  <c r="G20" i="6"/>
  <c r="AB20" i="3"/>
  <c r="AN13" i="2"/>
  <c r="C20" i="6"/>
  <c r="AI13" i="2"/>
  <c r="H20" i="3"/>
  <c r="BR13" i="2"/>
  <c r="DK13" i="2"/>
  <c r="FZ13" i="2"/>
  <c r="J17" i="6"/>
  <c r="R20" i="3"/>
  <c r="F20" i="6"/>
  <c r="GL13" i="2"/>
  <c r="GP13" i="2"/>
  <c r="F12" i="3"/>
  <c r="EU13" i="2"/>
  <c r="EM13" i="2"/>
  <c r="EE13" i="2"/>
  <c r="GE13" i="2"/>
  <c r="B20" i="6"/>
  <c r="AD13" i="2"/>
  <c r="BO13" i="2"/>
  <c r="DE13" i="2"/>
  <c r="S20" i="3"/>
  <c r="GQ13" i="2"/>
  <c r="II13" i="2"/>
  <c r="IA13" i="2"/>
  <c r="HK13" i="2"/>
  <c r="HC13" i="2"/>
  <c r="AI9" i="3"/>
  <c r="AO9" i="3"/>
  <c r="J13" i="2"/>
  <c r="CQ13" i="2"/>
  <c r="H5" i="6"/>
  <c r="BA13" i="2"/>
  <c r="AB13" i="2"/>
  <c r="AZ13" i="2"/>
  <c r="AR13" i="2"/>
  <c r="CO13" i="2"/>
  <c r="AM13" i="2"/>
  <c r="AQ13" i="2"/>
  <c r="MC13" i="2"/>
  <c r="CX13" i="2"/>
  <c r="EC13" i="2"/>
  <c r="LT13" i="2"/>
  <c r="LL13" i="2"/>
  <c r="LD13" i="2"/>
  <c r="KV13" i="2"/>
  <c r="KN13" i="2"/>
  <c r="JH13" i="2"/>
  <c r="IZ13" i="2"/>
  <c r="IR13" i="2"/>
  <c r="M13" i="2"/>
  <c r="Y13" i="2"/>
  <c r="CW13" i="2"/>
  <c r="D11" i="6"/>
  <c r="D13" i="6" s="1"/>
  <c r="B12" i="3"/>
  <c r="L5" i="3"/>
  <c r="C12" i="6"/>
  <c r="Q5" i="3"/>
  <c r="KL13" i="2"/>
  <c r="KD13" i="2"/>
  <c r="B5" i="3"/>
  <c r="BH13" i="2"/>
  <c r="AA5" i="3"/>
  <c r="GA13" i="2"/>
  <c r="G5" i="6"/>
  <c r="AB5" i="3"/>
  <c r="AE5" i="3"/>
  <c r="GR13" i="2"/>
  <c r="JM13" i="2"/>
  <c r="BQ13" i="2"/>
  <c r="C12" i="3"/>
  <c r="BP13" i="2"/>
  <c r="DJ13" i="2"/>
  <c r="F12" i="6"/>
  <c r="FC13" i="2"/>
  <c r="AK5" i="3"/>
  <c r="DI13" i="2"/>
  <c r="GI13" i="2"/>
  <c r="KG13" i="2"/>
  <c r="JY13" i="2"/>
  <c r="JQ13" i="2"/>
  <c r="AL5" i="3"/>
  <c r="D13" i="2"/>
  <c r="BK13" i="2"/>
  <c r="U5" i="3"/>
  <c r="V5" i="3"/>
  <c r="FK13" i="2"/>
  <c r="FR13" i="2"/>
  <c r="Z5" i="3"/>
  <c r="GH13" i="2"/>
  <c r="KF13" i="2"/>
  <c r="JX13" i="2"/>
  <c r="JP13" i="2"/>
  <c r="AN5" i="3"/>
  <c r="G5" i="3"/>
  <c r="O12" i="3"/>
  <c r="P12" i="3"/>
  <c r="T12" i="3"/>
  <c r="KM13" i="2"/>
  <c r="KE13" i="2"/>
  <c r="JO13" i="2"/>
  <c r="MT13" i="2"/>
  <c r="ML13" i="2"/>
  <c r="DP22" i="1"/>
  <c r="P18" i="4"/>
  <c r="AI18" i="4"/>
  <c r="AI17" i="4"/>
  <c r="AO18" i="4"/>
  <c r="AA17" i="4"/>
  <c r="GS22" i="1"/>
  <c r="CY22" i="1"/>
  <c r="CQ22" i="1"/>
  <c r="CI22" i="1"/>
  <c r="AI19" i="4"/>
  <c r="EZ22" i="1"/>
  <c r="ER22" i="1"/>
  <c r="EJ22" i="1"/>
  <c r="Y18" i="4"/>
  <c r="M22" i="1"/>
  <c r="AC18" i="4"/>
  <c r="JA23" i="1"/>
  <c r="HM22" i="1"/>
  <c r="FA22" i="1"/>
  <c r="GE22" i="1"/>
  <c r="HG22" i="1"/>
  <c r="JL22" i="1"/>
  <c r="JD22" i="1"/>
  <c r="IV22" i="1"/>
  <c r="BW22" i="1"/>
  <c r="GW22" i="1"/>
  <c r="FZ22" i="1"/>
  <c r="AN17" i="4"/>
  <c r="AO19" i="4"/>
  <c r="LB22" i="1"/>
  <c r="CW23" i="1"/>
  <c r="M23" i="1"/>
  <c r="GY22" i="1"/>
  <c r="EA22" i="1"/>
  <c r="FH22" i="1"/>
  <c r="LV22" i="1"/>
  <c r="LN22" i="1"/>
  <c r="LF22" i="1"/>
  <c r="KX22" i="1"/>
  <c r="KP22" i="1"/>
  <c r="KH22" i="1"/>
  <c r="JZ22" i="1"/>
  <c r="JR22" i="1"/>
  <c r="JJ22" i="1"/>
  <c r="JB22" i="1"/>
  <c r="IT22" i="1"/>
  <c r="MJ22" i="1"/>
  <c r="MB22" i="1"/>
  <c r="IZ22" i="1"/>
  <c r="FI13" i="1"/>
  <c r="FL22" i="1"/>
  <c r="MC13" i="1"/>
  <c r="LU13" i="1"/>
  <c r="LM13" i="1"/>
  <c r="KO13" i="1"/>
  <c r="IK13" i="1"/>
  <c r="HE13" i="1"/>
  <c r="GW13" i="1"/>
  <c r="G13" i="1"/>
  <c r="AG13" i="1"/>
  <c r="Y13" i="1"/>
  <c r="BS13" i="1"/>
  <c r="Y20" i="4"/>
  <c r="HL22" i="1"/>
  <c r="LM22" i="1"/>
  <c r="KO22" i="1"/>
  <c r="JY22" i="1"/>
  <c r="IS22" i="1"/>
  <c r="IC22" i="1"/>
  <c r="HU22" i="1"/>
  <c r="LL22" i="1"/>
  <c r="KV22" i="1"/>
  <c r="KN22" i="1"/>
  <c r="JX22" i="1"/>
  <c r="JH22" i="1"/>
  <c r="E13" i="1"/>
  <c r="M13" i="1"/>
  <c r="AV22" i="1"/>
  <c r="I20" i="4"/>
  <c r="EA13" i="1"/>
  <c r="EF13" i="1"/>
  <c r="MP13" i="1"/>
  <c r="MH13" i="1"/>
  <c r="LR13" i="1"/>
  <c r="LB13" i="1"/>
  <c r="KT13" i="1"/>
  <c r="KL13" i="1"/>
  <c r="KD13" i="1"/>
  <c r="JV13" i="1"/>
  <c r="JF13" i="1"/>
  <c r="IP13" i="1"/>
  <c r="IH13" i="1"/>
  <c r="HZ13" i="1"/>
  <c r="HJ13" i="1"/>
  <c r="HB13" i="1"/>
  <c r="GT13" i="1"/>
  <c r="MO13" i="1"/>
  <c r="MG13" i="1"/>
  <c r="LY13" i="1"/>
  <c r="LQ13" i="1"/>
  <c r="LI13" i="1"/>
  <c r="LA13" i="1"/>
  <c r="KS13" i="1"/>
  <c r="KK13" i="1"/>
  <c r="KC13" i="1"/>
  <c r="JU13" i="1"/>
  <c r="JE13" i="1"/>
  <c r="IW13" i="1"/>
  <c r="IO13" i="1"/>
  <c r="IG13" i="1"/>
  <c r="HY13" i="1"/>
  <c r="HQ13" i="1"/>
  <c r="HI13" i="1"/>
  <c r="AN13" i="1"/>
  <c r="AE5" i="4"/>
  <c r="AF5" i="4"/>
  <c r="MS13" i="1"/>
  <c r="LE13" i="1"/>
  <c r="KW13" i="1"/>
  <c r="JY13" i="1"/>
  <c r="JI13" i="1"/>
  <c r="JA13" i="1"/>
  <c r="IC13" i="1"/>
  <c r="HU13" i="1"/>
  <c r="HM13" i="1"/>
  <c r="AG11" i="4"/>
  <c r="B5" i="7"/>
  <c r="P13" i="1"/>
  <c r="DX13" i="1"/>
  <c r="AF13" i="1"/>
  <c r="X13" i="1"/>
  <c r="AJ5" i="4"/>
  <c r="GF13" i="1"/>
  <c r="D13" i="1"/>
  <c r="L13" i="1"/>
  <c r="D12" i="7"/>
  <c r="Q13" i="1"/>
  <c r="AO13" i="1"/>
  <c r="Z5" i="4"/>
  <c r="BH13" i="1"/>
  <c r="CZ22" i="1"/>
  <c r="CR22" i="1"/>
  <c r="CJ22" i="1"/>
  <c r="CB22" i="1"/>
  <c r="ES23" i="1"/>
  <c r="EK22" i="1"/>
  <c r="X5" i="4"/>
  <c r="GC23" i="1"/>
  <c r="MK23" i="1"/>
  <c r="LS23" i="1"/>
  <c r="KV23" i="1"/>
  <c r="JX23" i="1"/>
  <c r="HU23" i="1"/>
  <c r="LD22" i="1"/>
  <c r="KF22" i="1"/>
  <c r="AK17" i="4"/>
  <c r="U23" i="1"/>
  <c r="AQ22" i="1"/>
  <c r="M5" i="4"/>
  <c r="BV22" i="1"/>
  <c r="BU22" i="1"/>
  <c r="N5" i="4"/>
  <c r="ES22" i="1"/>
  <c r="E21" i="7"/>
  <c r="AB17" i="4"/>
  <c r="NA22" i="1"/>
  <c r="IR22" i="1"/>
  <c r="AX13" i="1"/>
  <c r="BC22" i="1"/>
  <c r="BM22" i="1"/>
  <c r="EN13" i="1"/>
  <c r="FE13" i="1"/>
  <c r="AE17" i="4"/>
  <c r="LL23" i="1"/>
  <c r="LU22" i="1"/>
  <c r="IJ22" i="1"/>
  <c r="HK22" i="1"/>
  <c r="AL21" i="4"/>
  <c r="B5" i="4"/>
  <c r="AW22" i="1"/>
  <c r="AO22" i="1"/>
  <c r="F12" i="7"/>
  <c r="ER13" i="1"/>
  <c r="Y19" i="4"/>
  <c r="FD13" i="1"/>
  <c r="FI23" i="1"/>
  <c r="FS22" i="1"/>
  <c r="FW13" i="1"/>
  <c r="AE18" i="4"/>
  <c r="AG18" i="4"/>
  <c r="GG23" i="1"/>
  <c r="MZ13" i="1"/>
  <c r="KF13" i="1"/>
  <c r="JX13" i="1"/>
  <c r="JH23" i="1"/>
  <c r="MS22" i="1"/>
  <c r="HI22" i="1"/>
  <c r="IN23" i="1"/>
  <c r="IF22" i="1"/>
  <c r="HX22" i="1"/>
  <c r="MP22" i="1"/>
  <c r="LR22" i="1"/>
  <c r="ID22" i="1"/>
  <c r="I5" i="7"/>
  <c r="AO5" i="4"/>
  <c r="Y17" i="4"/>
  <c r="Y22" i="1"/>
  <c r="BW13" i="1"/>
  <c r="CQ13" i="1"/>
  <c r="EL13" i="1"/>
  <c r="EY13" i="1"/>
  <c r="FO13" i="1"/>
  <c r="FO22" i="1"/>
  <c r="G21" i="7"/>
  <c r="GM13" i="1"/>
  <c r="GR13" i="1"/>
  <c r="IB22" i="1"/>
  <c r="IP22" i="1"/>
  <c r="AH17" i="4"/>
  <c r="HH22" i="1"/>
  <c r="G21" i="4"/>
  <c r="M18" i="4"/>
  <c r="BY23" i="1"/>
  <c r="ED22" i="1"/>
  <c r="DV22" i="1"/>
  <c r="DN22" i="1"/>
  <c r="EE13" i="1"/>
  <c r="AG5" i="4"/>
  <c r="GE13" i="1"/>
  <c r="GF22" i="1"/>
  <c r="GM23" i="1"/>
  <c r="GU22" i="1"/>
  <c r="AO20" i="4"/>
  <c r="AP21" i="4"/>
  <c r="AR20" i="4"/>
  <c r="BO22" i="1"/>
  <c r="BG22" i="1"/>
  <c r="BI23" i="1"/>
  <c r="CK22" i="1"/>
  <c r="AA5" i="4"/>
  <c r="FY23" i="1"/>
  <c r="G17" i="7"/>
  <c r="LJ23" i="1"/>
  <c r="LB23" i="1"/>
  <c r="KL23" i="1"/>
  <c r="JV23" i="1"/>
  <c r="JN23" i="1"/>
  <c r="JF23" i="1"/>
  <c r="IX23" i="1"/>
  <c r="IP23" i="1"/>
  <c r="IH23" i="1"/>
  <c r="HZ23" i="1"/>
  <c r="DF23" i="1"/>
  <c r="CX23" i="1"/>
  <c r="CP23" i="1"/>
  <c r="BZ23" i="1"/>
  <c r="AD23" i="1"/>
  <c r="MD22" i="1"/>
  <c r="AO21" i="4"/>
  <c r="F13" i="1"/>
  <c r="N13" i="1"/>
  <c r="AQ13" i="1"/>
  <c r="BA22" i="1"/>
  <c r="BC13" i="1"/>
  <c r="BB13" i="1"/>
  <c r="BN13" i="1"/>
  <c r="EE22" i="1"/>
  <c r="DO22" i="1"/>
  <c r="ED23" i="1"/>
  <c r="DV23" i="1"/>
  <c r="DN23" i="1"/>
  <c r="CU13" i="1"/>
  <c r="CT13" i="1"/>
  <c r="DC13" i="1"/>
  <c r="FS23" i="1"/>
  <c r="AC17" i="4"/>
  <c r="GH23" i="1"/>
  <c r="KR23" i="1"/>
  <c r="FQ23" i="1"/>
  <c r="FA23" i="1"/>
  <c r="EK23" i="1"/>
  <c r="EC23" i="1"/>
  <c r="DU23" i="1"/>
  <c r="DM23" i="1"/>
  <c r="BA23" i="1"/>
  <c r="HN23" i="1"/>
  <c r="HF23" i="1"/>
  <c r="MV23" i="1"/>
  <c r="LP23" i="1"/>
  <c r="JU22" i="1"/>
  <c r="IL22" i="1"/>
  <c r="I18" i="7"/>
  <c r="C11" i="7"/>
  <c r="FB22" i="1"/>
  <c r="ET22" i="1"/>
  <c r="EL22" i="1"/>
  <c r="P20" i="4"/>
  <c r="CZ13" i="1"/>
  <c r="EC13" i="1"/>
  <c r="W21" i="4"/>
  <c r="FV13" i="1"/>
  <c r="AG21" i="4"/>
  <c r="HN13" i="1"/>
  <c r="HF13" i="1"/>
  <c r="GX13" i="1"/>
  <c r="HX23" i="1"/>
  <c r="AA13" i="1"/>
  <c r="AI13" i="1"/>
  <c r="BK13" i="1"/>
  <c r="BM23" i="1"/>
  <c r="BS22" i="1"/>
  <c r="BZ22" i="1"/>
  <c r="CS13" i="1"/>
  <c r="FJ23" i="1"/>
  <c r="AE21" i="4"/>
  <c r="GD13" i="1"/>
  <c r="HB23" i="1"/>
  <c r="GE23" i="1"/>
  <c r="FO23" i="1"/>
  <c r="DC23" i="1"/>
  <c r="CM23" i="1"/>
  <c r="BO23" i="1"/>
  <c r="AQ23" i="1"/>
  <c r="H5" i="7"/>
  <c r="MT23" i="1"/>
  <c r="ML23" i="1"/>
  <c r="LV23" i="1"/>
  <c r="LE23" i="1"/>
  <c r="KG23" i="1"/>
  <c r="JQ23" i="1"/>
  <c r="JI23" i="1"/>
  <c r="IK23" i="1"/>
  <c r="NC22" i="1"/>
  <c r="MU22" i="1"/>
  <c r="MM22" i="1"/>
  <c r="ME22" i="1"/>
  <c r="LW22" i="1"/>
  <c r="AQ21" i="4"/>
  <c r="S13" i="1"/>
  <c r="AH13" i="1"/>
  <c r="Z13" i="1"/>
  <c r="AL13" i="1"/>
  <c r="AY13" i="1"/>
  <c r="BU13" i="1"/>
  <c r="CW22" i="1"/>
  <c r="CG22" i="1"/>
  <c r="DW22" i="1"/>
  <c r="P21" i="4"/>
  <c r="R21" i="4"/>
  <c r="DY13" i="1"/>
  <c r="DQ13" i="1"/>
  <c r="V21" i="4"/>
  <c r="FK13" i="1"/>
  <c r="FQ13" i="1"/>
  <c r="FQ22" i="1"/>
  <c r="FV22" i="1"/>
  <c r="AG17" i="4"/>
  <c r="AD20" i="4"/>
  <c r="AE20" i="4"/>
  <c r="AF20" i="4"/>
  <c r="GL13" i="1"/>
  <c r="KZ23" i="1"/>
  <c r="JL23" i="1"/>
  <c r="R13" i="1"/>
  <c r="BB23" i="1"/>
  <c r="BJ13" i="1"/>
  <c r="BJ22" i="1"/>
  <c r="C21" i="7"/>
  <c r="D21" i="7"/>
  <c r="DG22" i="1"/>
  <c r="Q21" i="4"/>
  <c r="V20" i="4"/>
  <c r="U21" i="4"/>
  <c r="EG13" i="1"/>
  <c r="Y21" i="4"/>
  <c r="AA10" i="4"/>
  <c r="FP22" i="1"/>
  <c r="AB20" i="4"/>
  <c r="FT13" i="1"/>
  <c r="G19" i="7"/>
  <c r="AF17" i="4"/>
  <c r="GP22" i="1"/>
  <c r="GQ13" i="1"/>
  <c r="IV23" i="1"/>
  <c r="W22" i="1"/>
  <c r="BI22" i="1"/>
  <c r="BK22" i="1"/>
  <c r="BW23" i="1"/>
  <c r="CK23" i="1"/>
  <c r="EU22" i="1"/>
  <c r="DP13" i="1"/>
  <c r="ET13" i="1"/>
  <c r="AB5" i="4"/>
  <c r="LX13" i="1"/>
  <c r="KZ13" i="1"/>
  <c r="IF13" i="1"/>
  <c r="IF23" i="1"/>
  <c r="AH10" i="4"/>
  <c r="BG13" i="1"/>
  <c r="BJ23" i="1"/>
  <c r="FR23" i="1"/>
  <c r="AD17" i="4"/>
  <c r="LH23" i="1"/>
  <c r="HC23" i="1"/>
  <c r="HJ22" i="1"/>
  <c r="AK5" i="4"/>
  <c r="AN5" i="4"/>
  <c r="AQ5" i="4"/>
  <c r="AB19" i="4"/>
  <c r="AC20" i="4"/>
  <c r="J22" i="1"/>
  <c r="Z22" i="1"/>
  <c r="AP22" i="1"/>
  <c r="DA22" i="1"/>
  <c r="DA23" i="1"/>
  <c r="CS23" i="1"/>
  <c r="CS22" i="1"/>
  <c r="CC22" i="1"/>
  <c r="CC23" i="1"/>
  <c r="EF22" i="1"/>
  <c r="EF23" i="1"/>
  <c r="DH22" i="1"/>
  <c r="DH23" i="1"/>
  <c r="EO23" i="1"/>
  <c r="EO22" i="1"/>
  <c r="EI13" i="1"/>
  <c r="AD18" i="4"/>
  <c r="AD21" i="4"/>
  <c r="AF18" i="4"/>
  <c r="AF21" i="4"/>
  <c r="AJ17" i="4"/>
  <c r="AJ18" i="4"/>
  <c r="AN18" i="4"/>
  <c r="DB13" i="1"/>
  <c r="V13" i="1"/>
  <c r="X22" i="1"/>
  <c r="AP13" i="1"/>
  <c r="AU23" i="1"/>
  <c r="AU22" i="1"/>
  <c r="M17" i="4"/>
  <c r="AA21" i="4"/>
  <c r="BN22" i="1"/>
  <c r="CA23" i="1"/>
  <c r="CA22" i="1"/>
  <c r="FK22" i="1"/>
  <c r="B11" i="7"/>
  <c r="BL23" i="1"/>
  <c r="BL22" i="1"/>
  <c r="BR22" i="1"/>
  <c r="DS13" i="1"/>
  <c r="FP13" i="1"/>
  <c r="HP22" i="1"/>
  <c r="HP23" i="1"/>
  <c r="MN22" i="1"/>
  <c r="MN23" i="1"/>
  <c r="MF23" i="1"/>
  <c r="MF22" i="1"/>
  <c r="LX22" i="1"/>
  <c r="LX23" i="1"/>
  <c r="LG23" i="1"/>
  <c r="KY23" i="1"/>
  <c r="KQ23" i="1"/>
  <c r="KI23" i="1"/>
  <c r="KA23" i="1"/>
  <c r="JS23" i="1"/>
  <c r="JC23" i="1"/>
  <c r="IE22" i="1"/>
  <c r="HW23" i="1"/>
  <c r="HW22" i="1"/>
  <c r="D21" i="4"/>
  <c r="V22" i="1"/>
  <c r="DE22" i="1"/>
  <c r="DE23" i="1"/>
  <c r="CO23" i="1"/>
  <c r="CO22" i="1"/>
  <c r="DX22" i="1"/>
  <c r="F5" i="4"/>
  <c r="Y11" i="4"/>
  <c r="Y13" i="4" s="1"/>
  <c r="LZ13" i="1"/>
  <c r="LJ13" i="1"/>
  <c r="IX13" i="1"/>
  <c r="HR13" i="1"/>
  <c r="HC22" i="1"/>
  <c r="AX22" i="1"/>
  <c r="DR23" i="1"/>
  <c r="DR22" i="1"/>
  <c r="DJ23" i="1"/>
  <c r="DJ22" i="1"/>
  <c r="FN13" i="1"/>
  <c r="GT23" i="1"/>
  <c r="AH21" i="4"/>
  <c r="AH18" i="4"/>
  <c r="AL18" i="4"/>
  <c r="AM13" i="1"/>
  <c r="AU13" i="1"/>
  <c r="BB22" i="1"/>
  <c r="BY22" i="1"/>
  <c r="C5" i="7"/>
  <c r="D5" i="7"/>
  <c r="CR13" i="1"/>
  <c r="DA13" i="1"/>
  <c r="DD13" i="1"/>
  <c r="EQ13" i="1"/>
  <c r="AC19" i="4"/>
  <c r="AC23" i="4" s="1"/>
  <c r="GA13" i="1"/>
  <c r="G20" i="7"/>
  <c r="ML22" i="1"/>
  <c r="JQ22" i="1"/>
  <c r="HV22" i="1"/>
  <c r="AP17" i="4"/>
  <c r="J5" i="7"/>
  <c r="AR18" i="4"/>
  <c r="HN22" i="1"/>
  <c r="LG22" i="1"/>
  <c r="KA22" i="1"/>
  <c r="JC22" i="1"/>
  <c r="H21" i="4"/>
  <c r="BQ22" i="1"/>
  <c r="Q20" i="4"/>
  <c r="F21" i="7"/>
  <c r="FN22" i="1"/>
  <c r="LM23" i="1"/>
  <c r="KW23" i="1"/>
  <c r="KO23" i="1"/>
  <c r="JI22" i="1"/>
  <c r="GZ22" i="1"/>
  <c r="AH9" i="4"/>
  <c r="KN23" i="1"/>
  <c r="JP23" i="1"/>
  <c r="AK13" i="4"/>
  <c r="AM11" i="4"/>
  <c r="AO17" i="4"/>
  <c r="AP5" i="4"/>
  <c r="AR5" i="4"/>
  <c r="H20" i="4"/>
  <c r="BP22" i="1"/>
  <c r="BH22" i="1"/>
  <c r="BP13" i="1"/>
  <c r="DZ22" i="1"/>
  <c r="E12" i="7"/>
  <c r="EK13" i="1"/>
  <c r="FM22" i="1"/>
  <c r="FR13" i="1"/>
  <c r="FS13" i="1"/>
  <c r="GC13" i="1"/>
  <c r="GM22" i="1"/>
  <c r="MV13" i="1"/>
  <c r="MN13" i="1"/>
  <c r="MF13" i="1"/>
  <c r="LP13" i="1"/>
  <c r="LH13" i="1"/>
  <c r="KR13" i="1"/>
  <c r="KJ13" i="1"/>
  <c r="KB13" i="1"/>
  <c r="JT13" i="1"/>
  <c r="JL13" i="1"/>
  <c r="JD13" i="1"/>
  <c r="IV13" i="1"/>
  <c r="IN13" i="1"/>
  <c r="HX13" i="1"/>
  <c r="HP13" i="1"/>
  <c r="HH13" i="1"/>
  <c r="GZ13" i="1"/>
  <c r="IC23" i="1"/>
  <c r="GY23" i="1"/>
  <c r="AJ11" i="4"/>
  <c r="HJ23" i="1"/>
  <c r="HT23" i="1"/>
  <c r="MR23" i="1"/>
  <c r="MB23" i="1"/>
  <c r="KM23" i="1"/>
  <c r="KE23" i="1"/>
  <c r="JO23" i="1"/>
  <c r="IY23" i="1"/>
  <c r="IQ23" i="1"/>
  <c r="II23" i="1"/>
  <c r="I21" i="7"/>
  <c r="AO11" i="4"/>
  <c r="J12" i="7"/>
  <c r="N21" i="4"/>
  <c r="EM22" i="1"/>
  <c r="DT13" i="1"/>
  <c r="DU13" i="1"/>
  <c r="DM13" i="1"/>
  <c r="FJ13" i="1"/>
  <c r="FU22" i="1"/>
  <c r="GG22" i="1"/>
  <c r="GL22" i="1"/>
  <c r="MT22" i="1"/>
  <c r="GX23" i="1"/>
  <c r="AI11" i="4"/>
  <c r="KD23" i="1"/>
  <c r="IH22" i="1"/>
  <c r="HZ22" i="1"/>
  <c r="AK20" i="4"/>
  <c r="AM10" i="4"/>
  <c r="GI13" i="1"/>
  <c r="GK22" i="1"/>
  <c r="NB13" i="1"/>
  <c r="MT13" i="1"/>
  <c r="ML13" i="1"/>
  <c r="MD13" i="1"/>
  <c r="LV13" i="1"/>
  <c r="LN13" i="1"/>
  <c r="LF13" i="1"/>
  <c r="KP13" i="1"/>
  <c r="KH13" i="1"/>
  <c r="JZ13" i="1"/>
  <c r="JB13" i="1"/>
  <c r="IT13" i="1"/>
  <c r="IL13" i="1"/>
  <c r="ID13" i="1"/>
  <c r="HV13" i="1"/>
  <c r="MR13" i="1"/>
  <c r="MJ13" i="1"/>
  <c r="MB13" i="1"/>
  <c r="LT13" i="1"/>
  <c r="LL13" i="1"/>
  <c r="LD13" i="1"/>
  <c r="KV13" i="1"/>
  <c r="KN13" i="1"/>
  <c r="JP13" i="1"/>
  <c r="JH13" i="1"/>
  <c r="IZ13" i="1"/>
  <c r="IR13" i="1"/>
  <c r="IJ13" i="1"/>
  <c r="IB13" i="1"/>
  <c r="HT13" i="1"/>
  <c r="HL13" i="1"/>
  <c r="HD13" i="1"/>
  <c r="GV13" i="1"/>
  <c r="GV22" i="1"/>
  <c r="HE22" i="1"/>
  <c r="AI20" i="4"/>
  <c r="AI22" i="4" s="1"/>
  <c r="HR23" i="1"/>
  <c r="MP23" i="1"/>
  <c r="MH23" i="1"/>
  <c r="LZ23" i="1"/>
  <c r="LR23" i="1"/>
  <c r="KK23" i="1"/>
  <c r="KC23" i="1"/>
  <c r="JU23" i="1"/>
  <c r="MY22" i="1"/>
  <c r="MI22" i="1"/>
  <c r="MA22" i="1"/>
  <c r="KM22" i="1"/>
  <c r="BL13" i="1"/>
  <c r="BQ23" i="1"/>
  <c r="M19" i="4"/>
  <c r="CI13" i="1"/>
  <c r="DF13" i="1"/>
  <c r="EP13" i="1"/>
  <c r="X20" i="4"/>
  <c r="FF13" i="1"/>
  <c r="FH13" i="1"/>
  <c r="GJ22" i="1"/>
  <c r="HL23" i="1"/>
  <c r="HD22" i="1"/>
  <c r="HO23" i="1"/>
  <c r="HG23" i="1"/>
  <c r="HQ23" i="1"/>
  <c r="MW23" i="1"/>
  <c r="MO23" i="1"/>
  <c r="MG23" i="1"/>
  <c r="LY23" i="1"/>
  <c r="LQ23" i="1"/>
  <c r="KJ23" i="1"/>
  <c r="KB23" i="1"/>
  <c r="JT23" i="1"/>
  <c r="IN22" i="1"/>
  <c r="MX22" i="1"/>
  <c r="MH22" i="1"/>
  <c r="LZ22" i="1"/>
  <c r="LJ22" i="1"/>
  <c r="KT22" i="1"/>
  <c r="KL22" i="1"/>
  <c r="KD22" i="1"/>
  <c r="JV22" i="1"/>
  <c r="JN22" i="1"/>
  <c r="JF22" i="1"/>
  <c r="IX22" i="1"/>
  <c r="AM19" i="4"/>
  <c r="T13" i="1"/>
  <c r="BD22" i="1"/>
  <c r="CJ13" i="1"/>
  <c r="CB13" i="1"/>
  <c r="E20" i="7"/>
  <c r="EZ13" i="1"/>
  <c r="Y9" i="4"/>
  <c r="GG13" i="1"/>
  <c r="GO13" i="1"/>
  <c r="IK17" i="1"/>
  <c r="KY22" i="1"/>
  <c r="KQ22" i="1"/>
  <c r="KI22" i="1"/>
  <c r="JS22" i="1"/>
  <c r="JK22" i="1"/>
  <c r="IU22" i="1"/>
  <c r="IM22" i="1"/>
  <c r="IO20" i="1"/>
  <c r="IO22" i="1" s="1"/>
  <c r="AM20" i="4"/>
  <c r="BZ13" i="1"/>
  <c r="AI13" i="4"/>
  <c r="AN20" i="4"/>
  <c r="J13" i="1"/>
  <c r="AD13" i="1"/>
  <c r="AZ13" i="1"/>
  <c r="BY13" i="1"/>
  <c r="CP13" i="1"/>
  <c r="CH13" i="1"/>
  <c r="DI13" i="1"/>
  <c r="FB13" i="1"/>
  <c r="AA20" i="4"/>
  <c r="H13" i="1"/>
  <c r="BX13" i="1"/>
  <c r="N20" i="4"/>
  <c r="W20" i="4"/>
  <c r="AA9" i="4"/>
  <c r="LK13" i="1"/>
  <c r="JO13" i="1"/>
  <c r="J20" i="7"/>
  <c r="AQ20" i="4"/>
  <c r="AB13" i="1"/>
  <c r="G20" i="4"/>
  <c r="BR13" i="1"/>
  <c r="FT22" i="1"/>
  <c r="LK22" i="1"/>
  <c r="BQ13" i="1"/>
  <c r="EV13" i="1"/>
  <c r="FY13" i="1"/>
  <c r="GB22" i="1"/>
  <c r="AL20" i="4"/>
  <c r="AL17" i="4"/>
  <c r="AT13" i="1"/>
  <c r="BA13" i="1"/>
  <c r="CV13" i="1"/>
  <c r="DL13" i="1"/>
  <c r="EJ13" i="1"/>
  <c r="EU13" i="1"/>
  <c r="FG13" i="1"/>
  <c r="GP13" i="1"/>
  <c r="KG13" i="1"/>
  <c r="JQ13" i="1"/>
  <c r="J9" i="7"/>
  <c r="AS13" i="4"/>
  <c r="EB22" i="1"/>
  <c r="G12" i="7"/>
  <c r="AH20" i="4"/>
  <c r="AE13" i="1"/>
  <c r="O13" i="1"/>
  <c r="W13" i="1"/>
  <c r="BI13" i="1"/>
  <c r="R20" i="4"/>
  <c r="DJ13" i="1"/>
  <c r="DZ13" i="1"/>
  <c r="DR13" i="1"/>
  <c r="FX13" i="1"/>
  <c r="GA22" i="1"/>
  <c r="G9" i="7"/>
  <c r="AG20" i="4"/>
  <c r="GN13" i="1"/>
  <c r="GO22" i="1"/>
  <c r="MQ13" i="1"/>
  <c r="MI13" i="1"/>
  <c r="MA13" i="1"/>
  <c r="LS13" i="1"/>
  <c r="LC13" i="1"/>
  <c r="KU13" i="1"/>
  <c r="KM13" i="1"/>
  <c r="KE13" i="1"/>
  <c r="JW13" i="1"/>
  <c r="JG13" i="1"/>
  <c r="IY13" i="1"/>
  <c r="IQ13" i="1"/>
  <c r="II13" i="1"/>
  <c r="IA13" i="1"/>
  <c r="HS13" i="1"/>
  <c r="HK13" i="1"/>
  <c r="HC13" i="1"/>
  <c r="GU13" i="1"/>
  <c r="I17" i="7"/>
  <c r="AP20" i="4"/>
  <c r="AC13" i="1"/>
  <c r="AM22" i="1"/>
  <c r="BF13" i="1"/>
  <c r="BV13" i="1"/>
  <c r="EY22" i="1"/>
  <c r="EQ22" i="1"/>
  <c r="EI22" i="1"/>
  <c r="CF13" i="1"/>
  <c r="O20" i="4"/>
  <c r="F20" i="7"/>
  <c r="FC13" i="1"/>
  <c r="FU13" i="1"/>
  <c r="FW22" i="1"/>
  <c r="FY22" i="1"/>
  <c r="JN13" i="1"/>
  <c r="LT22" i="1"/>
  <c r="LC22" i="1"/>
  <c r="KU22" i="1"/>
  <c r="JW22" i="1"/>
  <c r="JG22" i="1"/>
  <c r="IA22" i="1"/>
  <c r="IK20" i="1"/>
  <c r="IK22" i="1" s="1"/>
  <c r="C13" i="1"/>
  <c r="U13" i="1"/>
  <c r="T22" i="1"/>
  <c r="AT22" i="1"/>
  <c r="AL22" i="1"/>
  <c r="AY22" i="1"/>
  <c r="BO13" i="1"/>
  <c r="BT22" i="1"/>
  <c r="CM13" i="1"/>
  <c r="CE13" i="1"/>
  <c r="DH13" i="1"/>
  <c r="U20" i="4"/>
  <c r="ES13" i="1"/>
  <c r="EO13" i="1"/>
  <c r="FX22" i="1"/>
  <c r="GH13" i="1"/>
  <c r="JM13" i="1"/>
  <c r="J17" i="7"/>
  <c r="DT22" i="1"/>
  <c r="AA22" i="1"/>
  <c r="S22" i="1"/>
  <c r="AK13" i="1"/>
  <c r="AW13" i="1"/>
  <c r="BD13" i="1"/>
  <c r="BF22" i="1"/>
  <c r="BT13" i="1"/>
  <c r="FA13" i="1"/>
  <c r="FM13" i="1"/>
  <c r="FZ13" i="1"/>
  <c r="LI22" i="1"/>
  <c r="LA22" i="1"/>
  <c r="KS22" i="1"/>
  <c r="JM22" i="1"/>
  <c r="JE22" i="1"/>
  <c r="IW22" i="1"/>
  <c r="IG22" i="1"/>
  <c r="HY22" i="1"/>
  <c r="DL22" i="1"/>
  <c r="I13" i="1"/>
  <c r="K13" i="1"/>
  <c r="D20" i="4"/>
  <c r="AR22" i="1"/>
  <c r="AV13" i="1"/>
  <c r="BE22" i="1"/>
  <c r="C20" i="7"/>
  <c r="D20" i="7"/>
  <c r="S20" i="4"/>
  <c r="T20" i="4"/>
  <c r="FL13" i="1"/>
  <c r="GD22" i="1"/>
  <c r="GS13" i="1"/>
  <c r="MM13" i="1"/>
  <c r="LW13" i="1"/>
  <c r="LG13" i="1"/>
  <c r="KQ13" i="1"/>
  <c r="KA13" i="1"/>
  <c r="JS13" i="1"/>
  <c r="JK13" i="1"/>
  <c r="IU13" i="1"/>
  <c r="IE13" i="1"/>
  <c r="HO13" i="1"/>
  <c r="GY13" i="1"/>
  <c r="AP9" i="4"/>
  <c r="Y10" i="4"/>
  <c r="GD23" i="1"/>
  <c r="MR22" i="1"/>
  <c r="LP22" i="1"/>
  <c r="AN19" i="4"/>
  <c r="AO10" i="4"/>
  <c r="AY23" i="1"/>
  <c r="BD23" i="1"/>
  <c r="P10" i="4"/>
  <c r="GR22" i="1"/>
  <c r="JK23" i="1"/>
  <c r="IU23" i="1"/>
  <c r="IM23" i="1"/>
  <c r="IE23" i="1"/>
  <c r="IQ22" i="1"/>
  <c r="AK19" i="4"/>
  <c r="AO9" i="4"/>
  <c r="AR23" i="1"/>
  <c r="P19" i="4"/>
  <c r="AA11" i="4"/>
  <c r="IY22" i="1"/>
  <c r="AE9" i="4"/>
  <c r="MV22" i="1"/>
  <c r="GW23" i="1"/>
  <c r="AI9" i="4"/>
  <c r="AM9" i="4"/>
  <c r="AA19" i="4"/>
  <c r="GB23" i="1"/>
  <c r="JG23" i="1"/>
  <c r="IA23" i="1"/>
  <c r="KE22" i="1"/>
  <c r="GV23" i="1"/>
  <c r="AN10" i="4"/>
  <c r="GA23" i="1"/>
  <c r="AN9" i="4"/>
  <c r="FX23" i="1"/>
  <c r="L22" i="1"/>
  <c r="AT23" i="1"/>
  <c r="AL23" i="1"/>
  <c r="EY23" i="1"/>
  <c r="EQ23" i="1"/>
  <c r="EI23" i="1"/>
  <c r="FJ22" i="1"/>
  <c r="I11" i="7"/>
  <c r="I13" i="7" s="1"/>
  <c r="AC11" i="4"/>
  <c r="AE11" i="4"/>
  <c r="AD9" i="4"/>
  <c r="GI22" i="1"/>
  <c r="GQ22" i="1"/>
  <c r="MW22" i="1"/>
  <c r="MO22" i="1"/>
  <c r="MG22" i="1"/>
  <c r="LY22" i="1"/>
  <c r="LQ22" i="1"/>
  <c r="KK22" i="1"/>
  <c r="KC22" i="1"/>
  <c r="JT22" i="1"/>
  <c r="AJ10" i="4"/>
  <c r="BK23" i="1"/>
  <c r="M11" i="4"/>
  <c r="BX22" i="1"/>
  <c r="DB22" i="1"/>
  <c r="CT22" i="1"/>
  <c r="CL22" i="1"/>
  <c r="CD22" i="1"/>
  <c r="FI22" i="1"/>
  <c r="I10" i="7"/>
  <c r="AC10" i="4"/>
  <c r="FZ23" i="1"/>
  <c r="AD11" i="4"/>
  <c r="GH22" i="1"/>
  <c r="KJ22" i="1"/>
  <c r="KB22" i="1"/>
  <c r="AJ19" i="4"/>
  <c r="AJ9" i="4"/>
  <c r="AL11" i="4"/>
  <c r="FR22" i="1"/>
  <c r="AL9" i="4"/>
  <c r="M10" i="4"/>
  <c r="I9" i="7"/>
  <c r="AC9" i="4"/>
  <c r="AG19" i="4"/>
  <c r="AG10" i="4"/>
  <c r="GO23" i="1"/>
  <c r="AG9" i="4"/>
  <c r="AI10" i="4"/>
  <c r="T23" i="1"/>
  <c r="AZ22" i="1"/>
  <c r="BT23" i="1"/>
  <c r="M9" i="4"/>
  <c r="AB11" i="4"/>
  <c r="FW23" i="1"/>
  <c r="G23" i="7"/>
  <c r="AF19" i="4"/>
  <c r="AF10" i="4"/>
  <c r="AF11" i="4"/>
  <c r="AA23" i="1"/>
  <c r="S23" i="1"/>
  <c r="AB10" i="4"/>
  <c r="G11" i="7"/>
  <c r="AE19" i="4"/>
  <c r="AE10" i="4"/>
  <c r="HR22" i="1"/>
  <c r="AH11" i="4"/>
  <c r="I19" i="7"/>
  <c r="AB9" i="4"/>
  <c r="AD19" i="4"/>
  <c r="AD10" i="4"/>
  <c r="HQ22" i="1"/>
  <c r="AL19" i="4"/>
  <c r="AL10" i="4"/>
  <c r="AN11" i="4"/>
  <c r="AR9" i="4"/>
  <c r="AF9" i="4"/>
  <c r="AH19" i="4"/>
  <c r="K5" i="3"/>
  <c r="Q20" i="3"/>
  <c r="W12" i="3"/>
  <c r="W18" i="3"/>
  <c r="W19" i="3"/>
  <c r="W22" i="3" s="1"/>
  <c r="X5" i="3"/>
  <c r="Y12" i="3"/>
  <c r="Y21" i="3"/>
  <c r="AA12" i="3"/>
  <c r="AA19" i="3"/>
  <c r="AA20" i="3"/>
  <c r="AB12" i="3"/>
  <c r="AC9" i="3"/>
  <c r="AC21" i="3"/>
  <c r="AD9" i="3"/>
  <c r="AD10" i="3"/>
  <c r="AD21" i="3"/>
  <c r="AF12" i="3"/>
  <c r="AF13" i="3" s="1"/>
  <c r="AG9" i="3"/>
  <c r="AG5" i="3"/>
  <c r="AF10" i="3"/>
  <c r="AH5" i="3"/>
  <c r="AI5" i="3"/>
  <c r="AJ5" i="3"/>
  <c r="AK19" i="3"/>
  <c r="AK20" i="3"/>
  <c r="AK18" i="3"/>
  <c r="AL12" i="3"/>
  <c r="AM17" i="3"/>
  <c r="AM20" i="3"/>
  <c r="AN12" i="3"/>
  <c r="AO12" i="3"/>
  <c r="AP12" i="3"/>
  <c r="KN22" i="2"/>
  <c r="KM22" i="2"/>
  <c r="AA23" i="3"/>
  <c r="AG13" i="3"/>
  <c r="AA17" i="3"/>
  <c r="AE12" i="3"/>
  <c r="AE13" i="3" s="1"/>
  <c r="AF20" i="3"/>
  <c r="AI12" i="3"/>
  <c r="C21" i="3"/>
  <c r="L12" i="3"/>
  <c r="T20" i="3"/>
  <c r="U20" i="3"/>
  <c r="V20" i="3"/>
  <c r="Y18" i="3"/>
  <c r="AD12" i="3"/>
  <c r="AD5" i="3"/>
  <c r="AG19" i="3"/>
  <c r="AH12" i="3"/>
  <c r="AI11" i="3"/>
  <c r="AJ19" i="3"/>
  <c r="AJ23" i="3" s="1"/>
  <c r="AJ9" i="3"/>
  <c r="AK12" i="3"/>
  <c r="AL20" i="3"/>
  <c r="AM11" i="3"/>
  <c r="AM13" i="3" s="1"/>
  <c r="N12" i="3"/>
  <c r="P20" i="3"/>
  <c r="R5" i="3"/>
  <c r="S12" i="3"/>
  <c r="W11" i="3"/>
  <c r="AC19" i="3"/>
  <c r="AC17" i="3"/>
  <c r="AC12" i="3"/>
  <c r="AC10" i="3"/>
  <c r="AC5" i="3"/>
  <c r="AF9" i="3"/>
  <c r="AH11" i="3"/>
  <c r="AK11" i="3"/>
  <c r="AL19" i="3"/>
  <c r="AL10" i="3"/>
  <c r="Y20" i="3"/>
  <c r="Y9" i="3"/>
  <c r="E5" i="3"/>
  <c r="Q19" i="3"/>
  <c r="W21" i="3"/>
  <c r="AB21" i="3"/>
  <c r="AG18" i="3"/>
  <c r="AI10" i="3"/>
  <c r="AK21" i="3"/>
  <c r="AL9" i="3"/>
  <c r="AM19" i="3"/>
  <c r="AM10" i="3"/>
  <c r="AF17" i="3"/>
  <c r="AG17" i="3"/>
  <c r="AG10" i="3"/>
  <c r="AH19" i="3"/>
  <c r="AH10" i="3"/>
  <c r="AI19" i="3"/>
  <c r="AI23" i="3" s="1"/>
  <c r="AL18" i="3"/>
  <c r="AP20" i="3"/>
  <c r="AP17" i="3"/>
  <c r="AE9" i="3"/>
  <c r="D20" i="3"/>
  <c r="H21" i="3"/>
  <c r="L21" i="3"/>
  <c r="O20" i="3"/>
  <c r="Y11" i="3"/>
  <c r="Z19" i="3"/>
  <c r="Z23" i="3" s="1"/>
  <c r="AD20" i="3"/>
  <c r="AD18" i="3"/>
  <c r="AH9" i="3"/>
  <c r="R12" i="3"/>
  <c r="S5" i="3"/>
  <c r="Y10" i="3"/>
  <c r="Z18" i="3"/>
  <c r="AC20" i="3"/>
  <c r="AC18" i="3"/>
  <c r="AJ11" i="3"/>
  <c r="AJ13" i="3" s="1"/>
  <c r="AP5" i="3"/>
  <c r="KL22" i="2"/>
  <c r="KK22" i="2"/>
  <c r="KG22" i="2"/>
  <c r="KF22" i="2"/>
  <c r="KE22" i="2"/>
  <c r="AQ22" i="3"/>
  <c r="AQ23" i="3"/>
  <c r="AS22" i="4"/>
  <c r="AS23" i="4"/>
  <c r="KC22" i="2"/>
  <c r="KB22" i="2"/>
  <c r="KA22" i="2"/>
  <c r="JZ22" i="2"/>
  <c r="AR10" i="4"/>
  <c r="AP18" i="3"/>
  <c r="AP11" i="3"/>
  <c r="JW22" i="2"/>
  <c r="AP10" i="3"/>
  <c r="AP19" i="3"/>
  <c r="AP9" i="3"/>
  <c r="JW23" i="1"/>
  <c r="AR19" i="4"/>
  <c r="AR11" i="4"/>
  <c r="AQ11" i="4"/>
  <c r="JQ22" i="2"/>
  <c r="AQ17" i="4"/>
  <c r="AQ10" i="4"/>
  <c r="JP22" i="1"/>
  <c r="AQ19" i="4"/>
  <c r="AQ9" i="4"/>
  <c r="AO18" i="3"/>
  <c r="AO11" i="3"/>
  <c r="AO19" i="3"/>
  <c r="AO10" i="3"/>
  <c r="JO22" i="1"/>
  <c r="AP18" i="4"/>
  <c r="J18" i="7"/>
  <c r="AP11" i="4"/>
  <c r="J11" i="7"/>
  <c r="J13" i="7" s="1"/>
  <c r="AP19" i="4"/>
  <c r="AP10" i="4"/>
  <c r="J19" i="7"/>
  <c r="J10" i="7"/>
  <c r="JN22" i="2"/>
  <c r="AN18" i="3"/>
  <c r="J18" i="6"/>
  <c r="AN19" i="3"/>
  <c r="AN10" i="3"/>
  <c r="AN9" i="3"/>
  <c r="J11" i="6"/>
  <c r="J13" i="6" s="1"/>
  <c r="AN11" i="3"/>
  <c r="J10" i="6"/>
  <c r="JM22" i="2"/>
  <c r="B19" i="7"/>
  <c r="AI17" i="3"/>
  <c r="AI20" i="3"/>
  <c r="AJ17" i="3"/>
  <c r="AJ20" i="3"/>
  <c r="H20" i="6"/>
  <c r="I11" i="6"/>
  <c r="I10" i="6"/>
  <c r="I9" i="6"/>
  <c r="I12" i="6"/>
  <c r="I18" i="6"/>
  <c r="I17" i="6"/>
  <c r="I20" i="6"/>
  <c r="I21" i="6"/>
  <c r="H18" i="7"/>
  <c r="H17" i="7"/>
  <c r="H11" i="7"/>
  <c r="H10" i="7"/>
  <c r="H9" i="7"/>
  <c r="H12" i="7"/>
  <c r="H19" i="7"/>
  <c r="H20" i="7"/>
  <c r="H21" i="7"/>
  <c r="H11" i="6"/>
  <c r="H10" i="6"/>
  <c r="H9" i="6"/>
  <c r="H12" i="6"/>
  <c r="H18" i="6"/>
  <c r="H17" i="6"/>
  <c r="H21" i="6"/>
  <c r="FU22" i="2"/>
  <c r="FW22" i="2"/>
  <c r="FY22" i="2"/>
  <c r="FX22" i="2"/>
  <c r="GM22" i="2"/>
  <c r="GL22" i="2"/>
  <c r="GK22" i="2"/>
  <c r="GJ22" i="2"/>
  <c r="F19" i="6"/>
  <c r="F18" i="6"/>
  <c r="F17" i="6"/>
  <c r="U17" i="3"/>
  <c r="U18" i="3"/>
  <c r="U19" i="3"/>
  <c r="U9" i="3"/>
  <c r="U11" i="3"/>
  <c r="U13" i="3" s="1"/>
  <c r="V17" i="3"/>
  <c r="V18" i="3"/>
  <c r="V19" i="3"/>
  <c r="V22" i="3" s="1"/>
  <c r="V9" i="3"/>
  <c r="V11" i="3"/>
  <c r="V13" i="3" s="1"/>
  <c r="EZ22" i="2"/>
  <c r="EZ23" i="2"/>
  <c r="EW22" i="2"/>
  <c r="EW23" i="2"/>
  <c r="EV22" i="2"/>
  <c r="EV23" i="2"/>
  <c r="EU22" i="2"/>
  <c r="EU23" i="2"/>
  <c r="ET22" i="2"/>
  <c r="ET23" i="2"/>
  <c r="ES22" i="2"/>
  <c r="ES23" i="2"/>
  <c r="ER22" i="2"/>
  <c r="ER23" i="2"/>
  <c r="FD22" i="2"/>
  <c r="FD23" i="2"/>
  <c r="FC22" i="2"/>
  <c r="FC23" i="2"/>
  <c r="FB22" i="2"/>
  <c r="FB23" i="2"/>
  <c r="FA22" i="2"/>
  <c r="FA23" i="2"/>
  <c r="FG22" i="2"/>
  <c r="FG23" i="2"/>
  <c r="FF22" i="2"/>
  <c r="FF23" i="2"/>
  <c r="FE22" i="2"/>
  <c r="FE23" i="2"/>
  <c r="FN22" i="2"/>
  <c r="FN23" i="2"/>
  <c r="FM22" i="2"/>
  <c r="FM23" i="2"/>
  <c r="FL22" i="2"/>
  <c r="FL23" i="2"/>
  <c r="FK22" i="2"/>
  <c r="FK23" i="2"/>
  <c r="U21" i="3"/>
  <c r="U10" i="3"/>
  <c r="V21" i="3"/>
  <c r="V10" i="3"/>
  <c r="FD22" i="1"/>
  <c r="FD23" i="1"/>
  <c r="FC22" i="1"/>
  <c r="FC23" i="1"/>
  <c r="FG22" i="1"/>
  <c r="FG23" i="1"/>
  <c r="FF22" i="1"/>
  <c r="FF23" i="1"/>
  <c r="FE22" i="1"/>
  <c r="FE23" i="1"/>
  <c r="AB18" i="4"/>
  <c r="AB21" i="4"/>
  <c r="F17" i="7"/>
  <c r="F18" i="7"/>
  <c r="F10" i="7"/>
  <c r="F9" i="7"/>
  <c r="FJ22" i="2"/>
  <c r="FJ23" i="2"/>
  <c r="FI22" i="2"/>
  <c r="FI23" i="2"/>
  <c r="FH22" i="2"/>
  <c r="FH23" i="2"/>
  <c r="Z11" i="4"/>
  <c r="Z10" i="4"/>
  <c r="Z9" i="4"/>
  <c r="Z19" i="4"/>
  <c r="Z18" i="4"/>
  <c r="Z17" i="4"/>
  <c r="Z20" i="4"/>
  <c r="Z21" i="4"/>
  <c r="X11" i="3"/>
  <c r="X10" i="3"/>
  <c r="X9" i="3"/>
  <c r="X12" i="3"/>
  <c r="X19" i="3"/>
  <c r="X18" i="3"/>
  <c r="X17" i="3"/>
  <c r="X20" i="3"/>
  <c r="X21" i="3"/>
  <c r="EY22" i="2"/>
  <c r="EY23" i="2"/>
  <c r="EX22" i="2"/>
  <c r="EX23" i="2"/>
  <c r="X17" i="4"/>
  <c r="X18" i="4"/>
  <c r="X19" i="4"/>
  <c r="X9" i="4"/>
  <c r="X10" i="4"/>
  <c r="X11" i="4"/>
  <c r="W17" i="4"/>
  <c r="W18" i="4"/>
  <c r="W19" i="4"/>
  <c r="W9" i="4"/>
  <c r="W10" i="4"/>
  <c r="W11" i="4"/>
  <c r="F5" i="7"/>
  <c r="F11" i="7"/>
  <c r="F13" i="7" s="1"/>
  <c r="DU10" i="2"/>
  <c r="EF10" i="2"/>
  <c r="F21" i="6"/>
  <c r="F9" i="6"/>
  <c r="F10" i="6"/>
  <c r="F11" i="6"/>
  <c r="F13" i="6" s="1"/>
  <c r="F19" i="7"/>
  <c r="B9" i="7"/>
  <c r="C12" i="7"/>
  <c r="I17" i="4"/>
  <c r="I18" i="4"/>
  <c r="I19" i="4"/>
  <c r="I11" i="4"/>
  <c r="J9" i="4"/>
  <c r="J10" i="4"/>
  <c r="J11" i="4"/>
  <c r="J17" i="4"/>
  <c r="J18" i="4"/>
  <c r="J19" i="4"/>
  <c r="J20" i="4"/>
  <c r="J21" i="4"/>
  <c r="S17" i="4"/>
  <c r="S18" i="4"/>
  <c r="S19" i="4"/>
  <c r="S10" i="4"/>
  <c r="S9" i="4"/>
  <c r="S11" i="4"/>
  <c r="T17" i="4"/>
  <c r="T18" i="4"/>
  <c r="T19" i="4"/>
  <c r="T10" i="4"/>
  <c r="T9" i="4"/>
  <c r="T11" i="4"/>
  <c r="T13" i="4" s="1"/>
  <c r="E18" i="7"/>
  <c r="U17" i="4"/>
  <c r="U18" i="4"/>
  <c r="U19" i="4"/>
  <c r="U9" i="4"/>
  <c r="U10" i="4"/>
  <c r="U11" i="4"/>
  <c r="U13" i="4" s="1"/>
  <c r="C7" i="9"/>
  <c r="C5" i="6"/>
  <c r="AZ5" i="2"/>
  <c r="I20" i="3"/>
  <c r="I17" i="3"/>
  <c r="I9" i="3"/>
  <c r="I12" i="3"/>
  <c r="I13" i="3" s="1"/>
  <c r="I21" i="3"/>
  <c r="BM22" i="2"/>
  <c r="BM23" i="2"/>
  <c r="J9" i="3"/>
  <c r="J10" i="3"/>
  <c r="J11" i="3"/>
  <c r="J12" i="3"/>
  <c r="J19" i="3"/>
  <c r="J17" i="3"/>
  <c r="J18" i="3"/>
  <c r="J20" i="3"/>
  <c r="J21" i="3"/>
  <c r="BT22" i="2"/>
  <c r="BT23" i="2"/>
  <c r="BR22" i="2"/>
  <c r="BR23" i="2"/>
  <c r="BQ22" i="2"/>
  <c r="BQ23" i="2"/>
  <c r="BP22" i="2"/>
  <c r="BP23" i="2"/>
  <c r="BO22" i="2"/>
  <c r="BO23" i="2"/>
  <c r="BN22" i="2"/>
  <c r="BN23" i="2"/>
  <c r="L17" i="3"/>
  <c r="L18" i="3"/>
  <c r="L19" i="3"/>
  <c r="L9" i="3"/>
  <c r="L10" i="3"/>
  <c r="L11" i="3"/>
  <c r="C17" i="6"/>
  <c r="C18" i="6"/>
  <c r="C9" i="6"/>
  <c r="C10" i="6"/>
  <c r="CP10" i="2"/>
  <c r="O10" i="3"/>
  <c r="DD10" i="2"/>
  <c r="P21" i="3"/>
  <c r="CW10" i="2"/>
  <c r="M17" i="3"/>
  <c r="M18" i="3"/>
  <c r="M19" i="3"/>
  <c r="M9" i="3"/>
  <c r="M10" i="3"/>
  <c r="M11" i="3"/>
  <c r="M13" i="3" s="1"/>
  <c r="N17" i="3"/>
  <c r="N18" i="3"/>
  <c r="N19" i="3"/>
  <c r="B6" i="12"/>
  <c r="N9" i="3"/>
  <c r="N10" i="3"/>
  <c r="N11" i="3"/>
  <c r="O21" i="3"/>
  <c r="E11" i="6"/>
  <c r="E13" i="6" s="1"/>
  <c r="P19" i="3"/>
  <c r="P17" i="3"/>
  <c r="P18" i="3"/>
  <c r="S10" i="3"/>
  <c r="DR10" i="2"/>
  <c r="R21" i="3"/>
  <c r="DK10" i="2"/>
  <c r="R17" i="3"/>
  <c r="R18" i="3"/>
  <c r="R19" i="3"/>
  <c r="F6" i="12"/>
  <c r="R9" i="3"/>
  <c r="R11" i="3"/>
  <c r="T21" i="3"/>
  <c r="DY10" i="2"/>
  <c r="E21" i="6"/>
  <c r="T17" i="3"/>
  <c r="T18" i="3"/>
  <c r="S21" i="3"/>
  <c r="S19" i="3"/>
  <c r="S17" i="3"/>
  <c r="S18" i="3"/>
  <c r="S9" i="3"/>
  <c r="S11" i="3"/>
  <c r="T19" i="3"/>
  <c r="T9" i="3"/>
  <c r="T11" i="3"/>
  <c r="V17" i="4"/>
  <c r="V18" i="4"/>
  <c r="V19" i="4"/>
  <c r="V9" i="4"/>
  <c r="V10" i="4"/>
  <c r="V11" i="4"/>
  <c r="V5" i="4"/>
  <c r="E19" i="7"/>
  <c r="E9" i="7"/>
  <c r="E10" i="7"/>
  <c r="E11" i="7"/>
  <c r="E13" i="7" s="1"/>
  <c r="E5" i="7"/>
  <c r="E17" i="6"/>
  <c r="E18" i="6"/>
  <c r="R9" i="4"/>
  <c r="R10" i="4"/>
  <c r="R11" i="4"/>
  <c r="R17" i="4"/>
  <c r="R18" i="4"/>
  <c r="R19" i="4"/>
  <c r="Q17" i="4"/>
  <c r="Q18" i="4"/>
  <c r="Q19" i="4"/>
  <c r="Q9" i="4"/>
  <c r="Q10" i="4"/>
  <c r="Q11" i="4"/>
  <c r="M20" i="4"/>
  <c r="M21" i="4"/>
  <c r="N17" i="4"/>
  <c r="N18" i="4"/>
  <c r="N19" i="4"/>
  <c r="N11" i="4"/>
  <c r="N13" i="4" s="1"/>
  <c r="N9" i="4"/>
  <c r="N10" i="4"/>
  <c r="C17" i="7"/>
  <c r="C18" i="7"/>
  <c r="C19" i="7"/>
  <c r="C9" i="7"/>
  <c r="C10" i="7"/>
  <c r="O17" i="3"/>
  <c r="O18" i="3"/>
  <c r="O19" i="3"/>
  <c r="O9" i="3"/>
  <c r="O11" i="3"/>
  <c r="O13" i="3" s="1"/>
  <c r="O17" i="4"/>
  <c r="O18" i="4"/>
  <c r="O19" i="4"/>
  <c r="O9" i="4"/>
  <c r="O10" i="4"/>
  <c r="O11" i="4"/>
  <c r="P9" i="4"/>
  <c r="P13" i="4"/>
  <c r="D17" i="7"/>
  <c r="D18" i="7"/>
  <c r="D19" i="7"/>
  <c r="D9" i="7"/>
  <c r="D10" i="7"/>
  <c r="D11" i="7"/>
  <c r="D13" i="7" s="1"/>
  <c r="D17" i="6"/>
  <c r="D18" i="6"/>
  <c r="D19" i="6"/>
  <c r="D9" i="6"/>
  <c r="D10" i="6"/>
  <c r="BS22" i="2"/>
  <c r="BS23" i="2"/>
  <c r="K11" i="3"/>
  <c r="K10" i="3"/>
  <c r="K9" i="3"/>
  <c r="K12" i="3"/>
  <c r="K19" i="3"/>
  <c r="K18" i="3"/>
  <c r="K17" i="3"/>
  <c r="K20" i="3"/>
  <c r="K21" i="3"/>
  <c r="H17" i="3"/>
  <c r="H18" i="3"/>
  <c r="H9" i="3"/>
  <c r="H12" i="3"/>
  <c r="H13" i="3" s="1"/>
  <c r="F24" i="9"/>
  <c r="F23" i="9"/>
  <c r="I22" i="1"/>
  <c r="I23" i="1"/>
  <c r="H22" i="1"/>
  <c r="H23" i="1"/>
  <c r="G22" i="1"/>
  <c r="G23" i="1"/>
  <c r="F22" i="1"/>
  <c r="F23" i="1"/>
  <c r="E22" i="1"/>
  <c r="E23" i="1"/>
  <c r="D22" i="1"/>
  <c r="D23" i="1"/>
  <c r="C22" i="1"/>
  <c r="C23" i="1"/>
  <c r="O22" i="1"/>
  <c r="O23" i="1"/>
  <c r="N22" i="1"/>
  <c r="N23" i="1"/>
  <c r="C9" i="4"/>
  <c r="C10" i="4"/>
  <c r="C21" i="4"/>
  <c r="C20" i="4"/>
  <c r="C17" i="4"/>
  <c r="C18" i="4"/>
  <c r="C19" i="4"/>
  <c r="D18" i="4"/>
  <c r="D17" i="4"/>
  <c r="AC22" i="1"/>
  <c r="AC23" i="1"/>
  <c r="AB22" i="1"/>
  <c r="AB23" i="1"/>
  <c r="E11" i="4"/>
  <c r="E10" i="4"/>
  <c r="E9" i="4"/>
  <c r="E19" i="4"/>
  <c r="E18" i="4"/>
  <c r="E17" i="4"/>
  <c r="E20" i="4"/>
  <c r="E21" i="4"/>
  <c r="AF22" i="1"/>
  <c r="AF23" i="1"/>
  <c r="AE22" i="1"/>
  <c r="AE23" i="1"/>
  <c r="AK22" i="1"/>
  <c r="AK23" i="1"/>
  <c r="AJ22" i="1"/>
  <c r="AJ23" i="1"/>
  <c r="AI22" i="1"/>
  <c r="AI23" i="1"/>
  <c r="AH22" i="1"/>
  <c r="AH23" i="1"/>
  <c r="AG22" i="1"/>
  <c r="AG23" i="1"/>
  <c r="F11" i="4"/>
  <c r="F9" i="4"/>
  <c r="F10" i="4"/>
  <c r="F19" i="4"/>
  <c r="F17" i="4"/>
  <c r="F18" i="4"/>
  <c r="F21" i="4"/>
  <c r="F20" i="4"/>
  <c r="G17" i="4"/>
  <c r="G18" i="4"/>
  <c r="G19" i="4"/>
  <c r="G9" i="4"/>
  <c r="G10" i="4"/>
  <c r="H17" i="4"/>
  <c r="H18" i="4"/>
  <c r="H19" i="4"/>
  <c r="H9" i="4"/>
  <c r="H10" i="4"/>
  <c r="H11" i="4"/>
  <c r="G5" i="4"/>
  <c r="G11" i="4"/>
  <c r="G17" i="3"/>
  <c r="G19" i="3"/>
  <c r="G22" i="3" s="1"/>
  <c r="G9" i="3"/>
  <c r="G10" i="3"/>
  <c r="G11" i="3"/>
  <c r="G13" i="3" s="1"/>
  <c r="P13" i="2"/>
  <c r="O13" i="2"/>
  <c r="B6" i="6"/>
  <c r="B9" i="6" s="1"/>
  <c r="C19" i="3"/>
  <c r="C17" i="3"/>
  <c r="C18" i="3"/>
  <c r="X13" i="2"/>
  <c r="W13" i="2"/>
  <c r="V13" i="2"/>
  <c r="U13" i="2"/>
  <c r="T13" i="2"/>
  <c r="S13" i="2"/>
  <c r="R13" i="2"/>
  <c r="Q13" i="2"/>
  <c r="E11" i="3"/>
  <c r="E10" i="3"/>
  <c r="E9" i="3"/>
  <c r="E12" i="3"/>
  <c r="E19" i="3"/>
  <c r="E18" i="3"/>
  <c r="E17" i="3"/>
  <c r="E20" i="3"/>
  <c r="E21" i="3"/>
  <c r="AK22" i="2"/>
  <c r="AK23" i="2"/>
  <c r="AJ22" i="2"/>
  <c r="AJ23" i="2"/>
  <c r="AI22" i="2"/>
  <c r="AI23" i="2"/>
  <c r="AH22" i="2"/>
  <c r="AH23" i="2"/>
  <c r="AG22" i="2"/>
  <c r="AG23" i="2"/>
  <c r="F10" i="3"/>
  <c r="F9" i="3"/>
  <c r="F19" i="3"/>
  <c r="F17" i="3"/>
  <c r="F18" i="3"/>
  <c r="F20" i="3"/>
  <c r="F21" i="3"/>
  <c r="F11" i="3"/>
  <c r="F5" i="3"/>
  <c r="D19" i="4"/>
  <c r="D9" i="4"/>
  <c r="D10" i="4"/>
  <c r="D11" i="4"/>
  <c r="D17" i="3"/>
  <c r="D18" i="3"/>
  <c r="D19" i="3"/>
  <c r="D9" i="3"/>
  <c r="D10" i="3"/>
  <c r="D11" i="3"/>
  <c r="D13" i="3" s="1"/>
  <c r="R22" i="1"/>
  <c r="R23" i="1"/>
  <c r="B18" i="6"/>
  <c r="B17" i="6"/>
  <c r="Q22" i="1"/>
  <c r="Q23" i="1"/>
  <c r="C11" i="4"/>
  <c r="C5" i="4"/>
  <c r="C5" i="3"/>
  <c r="B5" i="6"/>
  <c r="B9" i="4"/>
  <c r="B20" i="4"/>
  <c r="P22" i="1"/>
  <c r="P23" i="1"/>
  <c r="B10" i="7"/>
  <c r="B12" i="7"/>
  <c r="B18" i="7"/>
  <c r="B20" i="7"/>
  <c r="B21" i="7"/>
  <c r="B18" i="3"/>
  <c r="B17" i="3"/>
  <c r="B19" i="3"/>
  <c r="B10" i="3"/>
  <c r="B9" i="3"/>
  <c r="B10" i="4"/>
  <c r="B21" i="4"/>
  <c r="B11" i="4"/>
  <c r="B19" i="4"/>
  <c r="B11" i="3"/>
  <c r="B13" i="3" s="1"/>
  <c r="B18" i="4"/>
  <c r="B17" i="4"/>
  <c r="AC13" i="3" l="1"/>
  <c r="H23" i="3"/>
  <c r="AB13" i="3"/>
  <c r="AD13" i="3"/>
  <c r="G22" i="6"/>
  <c r="C13" i="7"/>
  <c r="G13" i="6"/>
  <c r="AJ22" i="3"/>
  <c r="AL13" i="3"/>
  <c r="H22" i="3"/>
  <c r="Z13" i="3"/>
  <c r="Y23" i="3"/>
  <c r="Q13" i="3"/>
  <c r="AE22" i="3"/>
  <c r="I23" i="3"/>
  <c r="AF22" i="3"/>
  <c r="AB22" i="3"/>
  <c r="I22" i="3"/>
  <c r="F13" i="3"/>
  <c r="C13" i="4"/>
  <c r="G13" i="4"/>
  <c r="M22" i="4"/>
  <c r="AN23" i="4"/>
  <c r="AR13" i="4"/>
  <c r="W13" i="4"/>
  <c r="AP13" i="4"/>
  <c r="AB13" i="4"/>
  <c r="D13" i="4"/>
  <c r="AC22" i="4"/>
  <c r="AA13" i="4"/>
  <c r="X13" i="4"/>
  <c r="H13" i="4"/>
  <c r="S13" i="4"/>
  <c r="P23" i="4"/>
  <c r="AI23" i="4"/>
  <c r="Q13" i="4"/>
  <c r="AM23" i="4"/>
  <c r="R10" i="3"/>
  <c r="AO13" i="3"/>
  <c r="AA22" i="4"/>
  <c r="T10" i="3"/>
  <c r="F23" i="6"/>
  <c r="W13" i="3"/>
  <c r="AK23" i="3"/>
  <c r="AA22" i="3"/>
  <c r="Y23" i="4"/>
  <c r="AO23" i="4"/>
  <c r="AM22" i="4"/>
  <c r="AD23" i="3"/>
  <c r="AB23" i="3"/>
  <c r="AD22" i="3"/>
  <c r="B11" i="6"/>
  <c r="B13" i="6" s="1"/>
  <c r="E10" i="6"/>
  <c r="F22" i="6"/>
  <c r="E9" i="6"/>
  <c r="Y22" i="3"/>
  <c r="AA13" i="3"/>
  <c r="B10" i="6"/>
  <c r="B19" i="6"/>
  <c r="AK22" i="3"/>
  <c r="J22" i="6"/>
  <c r="W23" i="3"/>
  <c r="E19" i="6"/>
  <c r="E22" i="6" s="1"/>
  <c r="U23" i="3"/>
  <c r="T13" i="3"/>
  <c r="U22" i="3"/>
  <c r="Q22" i="3"/>
  <c r="C11" i="6"/>
  <c r="C13" i="6" s="1"/>
  <c r="AP13" i="3"/>
  <c r="R13" i="3"/>
  <c r="S13" i="3"/>
  <c r="AN13" i="3"/>
  <c r="Y13" i="3"/>
  <c r="AB22" i="4"/>
  <c r="AO22" i="4"/>
  <c r="AB23" i="4"/>
  <c r="Y22" i="4"/>
  <c r="M23" i="4"/>
  <c r="G22" i="7"/>
  <c r="AM13" i="4"/>
  <c r="AG13" i="4"/>
  <c r="AN13" i="4"/>
  <c r="AF13" i="4"/>
  <c r="V13" i="4"/>
  <c r="AO13" i="4"/>
  <c r="AQ13" i="4"/>
  <c r="AD13" i="4"/>
  <c r="AJ13" i="4"/>
  <c r="I13" i="4"/>
  <c r="M13" i="4"/>
  <c r="AA23" i="4"/>
  <c r="AE13" i="4"/>
  <c r="E22" i="4"/>
  <c r="E23" i="4"/>
  <c r="AC13" i="4"/>
  <c r="AQ22" i="4"/>
  <c r="P22" i="4"/>
  <c r="AL13" i="4"/>
  <c r="I20" i="7"/>
  <c r="I22" i="7" s="1"/>
  <c r="AM17" i="4"/>
  <c r="AH13" i="4"/>
  <c r="G13" i="7"/>
  <c r="O13" i="4"/>
  <c r="AN22" i="4"/>
  <c r="B13" i="4"/>
  <c r="AK22" i="4"/>
  <c r="AK23" i="4"/>
  <c r="AJ22" i="4"/>
  <c r="AJ23" i="4"/>
  <c r="AD23" i="4"/>
  <c r="AD22" i="4"/>
  <c r="I23" i="7"/>
  <c r="AH22" i="4"/>
  <c r="AH23" i="4"/>
  <c r="AL23" i="4"/>
  <c r="AL22" i="4"/>
  <c r="AG22" i="4"/>
  <c r="AG23" i="4"/>
  <c r="AE23" i="4"/>
  <c r="AE22" i="4"/>
  <c r="AF23" i="4"/>
  <c r="AF22" i="4"/>
  <c r="E22" i="3"/>
  <c r="E13" i="3"/>
  <c r="C11" i="3"/>
  <c r="C13" i="3" s="1"/>
  <c r="Z22" i="3"/>
  <c r="AI13" i="3"/>
  <c r="AH13" i="3"/>
  <c r="AC22" i="3"/>
  <c r="AC23" i="3"/>
  <c r="AG22" i="3"/>
  <c r="AG23" i="3"/>
  <c r="AM23" i="3"/>
  <c r="AM22" i="3"/>
  <c r="AH22" i="3"/>
  <c r="AH23" i="3"/>
  <c r="E23" i="3"/>
  <c r="N13" i="3"/>
  <c r="V23" i="3"/>
  <c r="AL22" i="3"/>
  <c r="AL23" i="3"/>
  <c r="L13" i="3"/>
  <c r="AI22" i="3"/>
  <c r="AK13" i="3"/>
  <c r="AP23" i="3"/>
  <c r="AP22" i="3"/>
  <c r="AR22" i="4"/>
  <c r="AR23" i="4"/>
  <c r="AQ23" i="4"/>
  <c r="AO22" i="3"/>
  <c r="AO23" i="3"/>
  <c r="J23" i="7"/>
  <c r="J22" i="7"/>
  <c r="AP23" i="4"/>
  <c r="AP22" i="4"/>
  <c r="AN22" i="3"/>
  <c r="AN23" i="3"/>
  <c r="I23" i="6"/>
  <c r="I22" i="6"/>
  <c r="I13" i="6"/>
  <c r="H23" i="7"/>
  <c r="H22" i="7"/>
  <c r="H13" i="7"/>
  <c r="H23" i="6"/>
  <c r="H22" i="6"/>
  <c r="H13" i="6"/>
  <c r="Z23" i="4"/>
  <c r="Z22" i="4"/>
  <c r="Z13" i="4"/>
  <c r="X23" i="3"/>
  <c r="X22" i="3"/>
  <c r="X13" i="3"/>
  <c r="X22" i="4"/>
  <c r="X23" i="4"/>
  <c r="W22" i="4"/>
  <c r="W23" i="4"/>
  <c r="F22" i="7"/>
  <c r="F23" i="7"/>
  <c r="U22" i="4"/>
  <c r="U23" i="4"/>
  <c r="T22" i="4"/>
  <c r="T23" i="4"/>
  <c r="S22" i="4"/>
  <c r="S23" i="4"/>
  <c r="J22" i="4"/>
  <c r="J23" i="4"/>
  <c r="J13" i="4"/>
  <c r="I22" i="4"/>
  <c r="I23" i="4"/>
  <c r="S22" i="3"/>
  <c r="S23" i="3"/>
  <c r="R22" i="3"/>
  <c r="R23" i="3"/>
  <c r="P22" i="3"/>
  <c r="P23" i="3"/>
  <c r="D6" i="12"/>
  <c r="P9" i="3"/>
  <c r="P10" i="3"/>
  <c r="P11" i="3"/>
  <c r="P13" i="3" s="1"/>
  <c r="N22" i="3"/>
  <c r="N23" i="3"/>
  <c r="M22" i="3"/>
  <c r="M23" i="3"/>
  <c r="Q10" i="3"/>
  <c r="Q21" i="3"/>
  <c r="Q23" i="3" s="1"/>
  <c r="C22" i="6"/>
  <c r="C23" i="6"/>
  <c r="L22" i="3"/>
  <c r="L23" i="3"/>
  <c r="J22" i="3"/>
  <c r="J23" i="3"/>
  <c r="J13" i="3"/>
  <c r="C20" i="9"/>
  <c r="C11" i="9"/>
  <c r="C10" i="9"/>
  <c r="C12" i="9"/>
  <c r="T22" i="3"/>
  <c r="T23" i="3"/>
  <c r="V22" i="4"/>
  <c r="V23" i="4"/>
  <c r="E22" i="7"/>
  <c r="E23" i="7"/>
  <c r="R22" i="4"/>
  <c r="R23" i="4"/>
  <c r="R13" i="4"/>
  <c r="Q22" i="4"/>
  <c r="Q23" i="4"/>
  <c r="C22" i="7"/>
  <c r="C23" i="7"/>
  <c r="N22" i="4"/>
  <c r="N23" i="4"/>
  <c r="O22" i="3"/>
  <c r="O23" i="3"/>
  <c r="O22" i="4"/>
  <c r="O23" i="4"/>
  <c r="D22" i="7"/>
  <c r="D23" i="7"/>
  <c r="D22" i="6"/>
  <c r="D23" i="6"/>
  <c r="K23" i="3"/>
  <c r="K22" i="3"/>
  <c r="K13" i="3"/>
  <c r="H22" i="4"/>
  <c r="H23" i="4"/>
  <c r="G22" i="4"/>
  <c r="G23" i="4"/>
  <c r="F22" i="4"/>
  <c r="F23" i="4"/>
  <c r="F13" i="4"/>
  <c r="E13" i="4"/>
  <c r="C22" i="4"/>
  <c r="C23" i="4"/>
  <c r="C14" i="9"/>
  <c r="G18" i="3"/>
  <c r="G21" i="3"/>
  <c r="G23" i="3" s="1"/>
  <c r="F22" i="3"/>
  <c r="F23" i="3"/>
  <c r="C22" i="3"/>
  <c r="C23" i="3"/>
  <c r="C9" i="3"/>
  <c r="C10" i="3"/>
  <c r="D22" i="4"/>
  <c r="D23" i="4"/>
  <c r="D22" i="3"/>
  <c r="D23" i="3"/>
  <c r="B23" i="7"/>
  <c r="B22" i="7"/>
  <c r="B13" i="7"/>
  <c r="B23" i="3"/>
  <c r="B22" i="3"/>
  <c r="B23" i="4"/>
  <c r="B22" i="4"/>
  <c r="E23" i="6" l="1"/>
  <c r="B23" i="6"/>
  <c r="B22" i="6"/>
  <c r="C24" i="9"/>
  <c r="C23" i="9"/>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
    <bk>
      <extLst>
        <ext uri="{3e2802c4-a4d2-4d8b-9148-e3be6c30e623}">
          <xlrd:rvb i="0"/>
        </ext>
      </extLst>
    </bk>
    <bk>
      <extLst>
        <ext uri="{3e2802c4-a4d2-4d8b-9148-e3be6c30e623}">
          <xlrd:rvb i="1"/>
        </ext>
      </extLst>
    </bk>
    <bk>
      <extLst>
        <ext uri="{3e2802c4-a4d2-4d8b-9148-e3be6c30e623}">
          <xlrd:rvb i="2"/>
        </ext>
      </extLst>
    </bk>
  </futureMetadata>
  <valueMetadata count="3">
    <bk>
      <rc t="1" v="0"/>
    </bk>
    <bk>
      <rc t="1" v="1"/>
    </bk>
    <bk>
      <rc t="1" v="2"/>
    </bk>
  </valueMetadata>
</metadata>
</file>

<file path=xl/sharedStrings.xml><?xml version="1.0" encoding="utf-8"?>
<sst xmlns="http://schemas.openxmlformats.org/spreadsheetml/2006/main" count="1741" uniqueCount="342">
  <si>
    <t>mardi</t>
  </si>
  <si>
    <t>mercredi</t>
  </si>
  <si>
    <t>jeudi</t>
  </si>
  <si>
    <t>vendredi</t>
  </si>
  <si>
    <t>samedi</t>
  </si>
  <si>
    <t>dimanche</t>
  </si>
  <si>
    <t>lundi</t>
  </si>
  <si>
    <t>Sessions</t>
  </si>
  <si>
    <t>A-1</t>
  </si>
  <si>
    <t>Vs A-1</t>
  </si>
  <si>
    <t>Commandes</t>
  </si>
  <si>
    <t xml:space="preserve"> Objectif</t>
  </si>
  <si>
    <t>Vs N-1</t>
  </si>
  <si>
    <t>Vs Objectif</t>
  </si>
  <si>
    <t>Transfo</t>
  </si>
  <si>
    <t>CA TTC</t>
  </si>
  <si>
    <t>Objectif</t>
  </si>
  <si>
    <t>Panier Moyen TTC</t>
  </si>
  <si>
    <t>Commentaires</t>
  </si>
  <si>
    <t>S40</t>
  </si>
  <si>
    <t>S41</t>
  </si>
  <si>
    <t>S42</t>
  </si>
  <si>
    <t>S43</t>
  </si>
  <si>
    <t>S44</t>
  </si>
  <si>
    <t>S45</t>
  </si>
  <si>
    <t>S46</t>
  </si>
  <si>
    <t>S47</t>
  </si>
  <si>
    <t>S48</t>
  </si>
  <si>
    <t>S49</t>
  </si>
  <si>
    <t>S50</t>
  </si>
  <si>
    <t>S51</t>
  </si>
  <si>
    <t>S52</t>
  </si>
  <si>
    <t>S01</t>
  </si>
  <si>
    <t>S02</t>
  </si>
  <si>
    <t>S03</t>
  </si>
  <si>
    <t>S04</t>
  </si>
  <si>
    <t>S05</t>
  </si>
  <si>
    <t>S06</t>
  </si>
  <si>
    <t>S07</t>
  </si>
  <si>
    <t>S08</t>
  </si>
  <si>
    <t>S09</t>
  </si>
  <si>
    <t>S10</t>
  </si>
  <si>
    <t>S11</t>
  </si>
  <si>
    <t>S12</t>
  </si>
  <si>
    <t>S13</t>
  </si>
  <si>
    <t>S14</t>
  </si>
  <si>
    <t>S15</t>
  </si>
  <si>
    <t>S16</t>
  </si>
  <si>
    <t>S17</t>
  </si>
  <si>
    <t>S18</t>
  </si>
  <si>
    <t>S19</t>
  </si>
  <si>
    <t>S20</t>
  </si>
  <si>
    <t>S21</t>
  </si>
  <si>
    <t>S22</t>
  </si>
  <si>
    <t>S23</t>
  </si>
  <si>
    <t>S24</t>
  </si>
  <si>
    <t>S25</t>
  </si>
  <si>
    <t>S26</t>
  </si>
  <si>
    <t>S27</t>
  </si>
  <si>
    <t>S28</t>
  </si>
  <si>
    <t>S29</t>
  </si>
  <si>
    <t>S30</t>
  </si>
  <si>
    <t>S31</t>
  </si>
  <si>
    <t>S32</t>
  </si>
  <si>
    <t>S33</t>
  </si>
  <si>
    <t>S34</t>
  </si>
  <si>
    <t>S35</t>
  </si>
  <si>
    <t>S36</t>
  </si>
  <si>
    <t>S37</t>
  </si>
  <si>
    <t>S38</t>
  </si>
  <si>
    <t>S39</t>
  </si>
  <si>
    <t>Octobre</t>
  </si>
  <si>
    <t>Novembre</t>
  </si>
  <si>
    <t>Décembre</t>
  </si>
  <si>
    <t>Janvier</t>
  </si>
  <si>
    <t>février</t>
  </si>
  <si>
    <t>mars</t>
  </si>
  <si>
    <t>avril</t>
  </si>
  <si>
    <t>mai</t>
  </si>
  <si>
    <t>juin</t>
  </si>
  <si>
    <t>juillet</t>
  </si>
  <si>
    <t>août</t>
  </si>
  <si>
    <t>septembre</t>
  </si>
  <si>
    <t>Mardi</t>
  </si>
  <si>
    <t>Mercredi</t>
  </si>
  <si>
    <t>Jeudi</t>
  </si>
  <si>
    <t>Vendredi</t>
  </si>
  <si>
    <t>Samedi</t>
  </si>
  <si>
    <t>Dimanche</t>
  </si>
  <si>
    <t>Lundi</t>
  </si>
  <si>
    <t>*</t>
  </si>
  <si>
    <t>​</t>
  </si>
  <si>
    <t>150 € ​</t>
  </si>
  <si>
    <t>200 € ​</t>
  </si>
  <si>
    <t>250 € ​</t>
  </si>
  <si>
    <t>100€​</t>
  </si>
  <si>
    <t>140€​</t>
  </si>
  <si>
    <t>180€​</t>
  </si>
  <si>
    <t> 120 € ​</t>
  </si>
  <si>
    <t>170 € ​</t>
  </si>
  <si>
    <t> 300 € ​</t>
  </si>
  <si>
    <t> 350 € ​</t>
  </si>
  <si>
    <t>64,90 € ​</t>
  </si>
  <si>
    <t> 74,90 € ​</t>
  </si>
  <si>
    <t> 84,90 € ​</t>
  </si>
  <si>
    <t> 200 € ​</t>
  </si>
  <si>
    <t> 250,00 € ​</t>
  </si>
  <si>
    <t> 300,00 € ​</t>
  </si>
  <si>
    <t xml:space="preserve">Novembre </t>
  </si>
  <si>
    <t>N-1</t>
  </si>
  <si>
    <t>Vs n-1</t>
  </si>
  <si>
    <t>Trafic</t>
  </si>
  <si>
    <t>Panier Moyen HT</t>
  </si>
  <si>
    <t>Commandes refusées</t>
  </si>
  <si>
    <t xml:space="preserve">Numero de commande </t>
  </si>
  <si>
    <t>Magasin</t>
  </si>
  <si>
    <t>Invalides</t>
  </si>
  <si>
    <t>Denfert</t>
  </si>
  <si>
    <t xml:space="preserve">Denfert </t>
  </si>
  <si>
    <t xml:space="preserve">Clichy 2 </t>
  </si>
  <si>
    <t>Meudon</t>
  </si>
  <si>
    <t>Gren Jaurès</t>
  </si>
  <si>
    <t>Paris Monge</t>
  </si>
  <si>
    <t>Nevers</t>
  </si>
  <si>
    <t>MANIN</t>
  </si>
  <si>
    <t>INVALIDES</t>
  </si>
  <si>
    <t>GRENOBLE</t>
  </si>
  <si>
    <t>MEUDON</t>
  </si>
  <si>
    <t>Malesherbes</t>
  </si>
  <si>
    <t>GRENOBLE JURES</t>
  </si>
  <si>
    <t>TRAFIC MOY/j</t>
  </si>
  <si>
    <t>CA TTC MOY/J</t>
  </si>
  <si>
    <t>COMMA MOY/J</t>
  </si>
  <si>
    <t xml:space="preserve">CASH LOST </t>
  </si>
  <si>
    <t xml:space="preserve">CA TTC </t>
  </si>
  <si>
    <t>COMMANDES</t>
  </si>
  <si>
    <t>Panier Moyen</t>
  </si>
  <si>
    <t>tt cmd</t>
  </si>
  <si>
    <t>tt TTC</t>
  </si>
  <si>
    <t>panier moy</t>
  </si>
  <si>
    <t>tt sessions</t>
  </si>
  <si>
    <t>transfo</t>
  </si>
  <si>
    <t>Nombre de commandes</t>
  </si>
  <si>
    <t>Nombre total de tickets reçus via Zendesk</t>
  </si>
  <si>
    <t>Taux de contact (tickets reçus / commandes)</t>
  </si>
  <si>
    <t>Nombre d'appels reçus K</t>
  </si>
  <si>
    <t>Taux de contact (appels reçus/commandes)</t>
  </si>
  <si>
    <t>CA</t>
  </si>
  <si>
    <t>Montant Remboursement</t>
  </si>
  <si>
    <t xml:space="preserve">Taux de remboursement </t>
  </si>
  <si>
    <t>Nombre de "problèmes" Z</t>
  </si>
  <si>
    <t>Taux de réclamation</t>
  </si>
  <si>
    <t>Nombre de réexpéditions</t>
  </si>
  <si>
    <t>Taux de réexpéditions</t>
  </si>
  <si>
    <t>Montant d'avoirs</t>
  </si>
  <si>
    <t>Taux d'avoirs</t>
  </si>
  <si>
    <t>Nombre d'appels reçus</t>
  </si>
  <si>
    <t>Nombre de "problèmes"</t>
  </si>
  <si>
    <t>Monceau</t>
  </si>
  <si>
    <t>Thematique</t>
  </si>
  <si>
    <t>Bouquet d'automne : Chantilly</t>
  </si>
  <si>
    <t>Anniversaires</t>
  </si>
  <si>
    <t>Bouquet d'autonme : Versailles / Halloween</t>
  </si>
  <si>
    <t>Journée de la gentillesse</t>
  </si>
  <si>
    <t>Naissance</t>
  </si>
  <si>
    <t>Abonnement</t>
  </si>
  <si>
    <t>Bouquet d'autonme : Fontainebleau</t>
  </si>
  <si>
    <t>Dernière semaine collection automne</t>
  </si>
  <si>
    <t>Nouvelle collection Hiver</t>
  </si>
  <si>
    <t>Noel</t>
  </si>
  <si>
    <t>Nouvel An</t>
  </si>
  <si>
    <t>Nouvelle Année</t>
  </si>
  <si>
    <t>Galette des Rois</t>
  </si>
  <si>
    <t>Hiver Douceur</t>
  </si>
  <si>
    <t>Saint-Valentin (teasing)</t>
  </si>
  <si>
    <t>Texte images</t>
  </si>
  <si>
    <t>texte "comment être gentil ?" bouton : cliquez ici pour le découvrir</t>
  </si>
  <si>
    <t xml:space="preserve">texte : "Une naissance à célébrer ?" bouton : Offrez l'un de nos bouquets </t>
  </si>
  <si>
    <t>texte : "Notre abonnement de fleurs à offrir ou à s'offrir", bouton : Je craque</t>
  </si>
  <si>
    <t>Abonnement Cadeau noël</t>
  </si>
  <si>
    <t>mélange de cette photo avec un bouquet de la collection hiver. Bouton  "Monceau Fleurs vous souhaite une belle année 2025"</t>
  </si>
  <si>
    <t>Briefing image</t>
  </si>
  <si>
    <t>Image Bundle mais le produit supplémentaire prend la moitié de la place</t>
  </si>
  <si>
    <t xml:space="preserve">Image bouquet agar lumineux </t>
  </si>
  <si>
    <t>Image du bouquet du fleuriste coloré exceptionnel</t>
  </si>
  <si>
    <t>Image montrant une sélection de bouquets ou juste l'image de l'abonnement</t>
  </si>
  <si>
    <t>Le bouquet Fontainebleau à partir de 49,99€; bouton : je profite de la collection d'automne</t>
  </si>
  <si>
    <t>La collection automne encore disponible pour quelques jours; bouton 'je fonce'</t>
  </si>
  <si>
    <t>Offrir ou s'offrir un cadeau pour l'année entière
Découvrir les différents abonnements</t>
  </si>
  <si>
    <t>Embellissez votre hiver avec notre nouvelle collection de bouquets. ❄️🌹
Bouton : "Découvrez la collection"</t>
  </si>
  <si>
    <t>Des bouquets parfaits pour Noël, à offrir ou se faire offrir. 🎄✨
Bouton : "Faites votre choix !</t>
  </si>
  <si>
    <t>Commencez l'année en beauté avec un bouquet unique. 🌟🌷
Bouton : Je craque !</t>
  </si>
  <si>
    <t xml:space="preserve">Objet </t>
  </si>
  <si>
    <t>Notre collection d'automne</t>
  </si>
  <si>
    <t>Halloween se fête aussi chez Monceau Fleurs</t>
  </si>
  <si>
    <t>"Célébrons la gentillesse avec un bouquet !"</t>
  </si>
  <si>
    <t>"Félicitations ! Accueillez les nouveaux venus en beauté"</t>
  </si>
  <si>
    <t>"Offrez-vous des fleurs toute l'année avec notre abonnement"</t>
  </si>
  <si>
    <t>Image du bouquet fontainebleau exceptionnel</t>
  </si>
  <si>
    <t xml:space="preserve">Image </t>
  </si>
  <si>
    <t>🌟 Nouvelle Année en fleurs – 15% sur nos bouquets festifs !</t>
  </si>
  <si>
    <t>👑 Couronnez votre table de rois – 10% sur les compositions d'Épiphanie</t>
  </si>
  <si>
    <t>❄️ Réchauffez l'hiver – 10% sur notre collection hivernale</t>
  </si>
  <si>
    <t>💌 Préparez la Saint-Valentin – 15% en précommande dès maintenant</t>
  </si>
  <si>
    <t>Texte d'aperçu</t>
  </si>
  <si>
    <t>Bouquet Chantilly</t>
  </si>
  <si>
    <t>"Partagez un geste de gentillesse en fleurs 🌸"</t>
  </si>
  <si>
    <t>"Félicitez avec douceur et beauté 👶🌸"</t>
  </si>
  <si>
    <t>"Un bouquet par mois, pour embellir chaque instant 🌼"</t>
  </si>
  <si>
    <t>Le bouquet  Fontainebleau de la collection automne est  disponible pour encore  quelques jours;</t>
  </si>
  <si>
    <t>15% pour profiter des derniers jours de la collection automne🍂</t>
  </si>
  <si>
    <t>Offrez un cadeau fleuri pour Noël... qui dure toute l'année ! 🎁🌹</t>
  </si>
  <si>
    <t>15% pour découvrir la magie de l'hiver</t>
  </si>
  <si>
    <t>15% pour un Noël fleuri et magique</t>
  </si>
  <si>
    <t>Célébrez le Nouvel An en beauté 🎆</t>
  </si>
  <si>
    <t>Commencez 2025 en beauté avec des fleurs éclatantes.</t>
  </si>
  <si>
    <t>Accompagnez la galette des rois avec une touche florale dorée.</t>
  </si>
  <si>
    <t>Les bouquets d'hiver, la touche chaleureuse qu'il vous faut.</t>
  </si>
  <si>
    <t>Découvrez nos avant-premières pour une Saint-Valentin mémorable.</t>
  </si>
  <si>
    <t xml:space="preserve">Offre </t>
  </si>
  <si>
    <t>"Nouveautés florales à découvrir 🌷✨"</t>
  </si>
  <si>
    <t>Notre collection automne tire sa révérence... Ne la laissez pas filer !</t>
  </si>
  <si>
    <t>Un abonnement floral : le cadeau de Noël parfait pour émerveiller chaque mois.</t>
  </si>
  <si>
    <t>Notre nouvelle collection hiver est arrivée : élégance et fraîcheur garanties</t>
  </si>
  <si>
    <t>Nos bouquets de Noël pour célébrer en beauté les fêtes de fin d'année</t>
  </si>
  <si>
    <t>Accueillez 2024 avec nos bouquets éclatants et festifs.</t>
  </si>
  <si>
    <t>Idée Texte mail</t>
  </si>
  <si>
    <t>Réchauffez votre intérieur avec le nouveau bouquet chantilly, et accompagez ce plaisir d'une douceur chocolatée avec nos différents packs</t>
  </si>
  <si>
    <t>Un anniversaire à fêter ? Une occasion à célébrer ? Une remise de diplomes ? Nos packs bouquets et Champagne sauront vous conquire.</t>
  </si>
  <si>
    <t>Les couleurs d'Halloween s'invitent aussi chez Monceau Fleurs et son bouquet Versailles de la collection automne. La terreur de vos décors se fait aussi dans les détails.</t>
  </si>
  <si>
    <t>"Pour la Journée de la Gentillesse, Monceau Fleurs vous invite à offrir un bouquet pour illuminer la journée de vos proches. Offrir des fleurs, c'est offrir du bonheur ! "</t>
  </si>
  <si>
    <t>"Célébrez l’arrivée d’un nouveau-né avec nos bouquets spécialement conçus pour ce moment unique. Des fleurs délicates et douces pour une attention pleine de tendresse."</t>
  </si>
  <si>
    <t>"Découvrez notre abonnement floral et profitez chaque mois de compositions uniques. Faites entrer la nature dans votre quotidien, et savourez la beauté des fleurs au fil des saisons !"</t>
  </si>
  <si>
    <t xml:space="preserve">Texte </t>
  </si>
  <si>
    <t>"Découvrez notre nouvelle collection et laissez-vous charmer par le bouquet phare de la saison. Des couleurs et des textures audacieuses pour embellir votre intérieur !"</t>
  </si>
  <si>
    <t>Profitez de la toute dernière chance pour commander nos bouquets automnaux. Des couleurs chaudes et des compositions uniques, parfaites pour sublimer vos intérieurs avant l’arrivée de l’hiver. Faites vite, ils ne seront disponibles que quelques jours encore !</t>
  </si>
  <si>
    <t>À Noël, offrez bien plus qu’un bouquet : avec notre abonnement floral, faites plaisir durablement. Chaque mois, vos proches recevront une composition unique et raffinée, directement livrée chez eux. C’est le cadeau idéal pour prolonger la magie de Noël tout au long de l’année. Une attention délicate qui fera leur bonheur mois après mois !</t>
  </si>
  <si>
    <t>Plongez dans l’atmosphère féerique de l’hiver avec nos bouquets scintillants. Inspirés des paysages enneigés, nos créations hivernales allient élégance et fraîcheur pour illuminer vos espaces. Disponibles dès maintenant, laissez-vous séduire par leur charme unique !</t>
  </si>
  <si>
    <t>Faites de Noël un moment encore plus magique avec nos bouquets spécialement conçus pour les fêtes. Des touches de rouge, de vert, et des détails dorés pour apporter une ambiance chaleureuse et festive à votre intérieur. Commandez dès aujourd’hui pour une table de fête sublimée !</t>
  </si>
  <si>
    <t>Commencez l'année du bon pied avec nos bouquets spécialement créés pour le Nouvel An. Des compositions festives et élégantes, idéales pour illuminer vos soirées ou offrir vos vœux de bonheur à vos proches. Découvrez nos créations et démarrez l'année avec style !</t>
  </si>
  <si>
    <t>Commencez l'année en beauté avec nos bouquets festifs. 🌟 Apportez chaleur et couleurs dans votre intérieur pour bien débuter 2025. Nos compositions florales sont idéales pour célébrer les nouveaux départs et illuminer votre maison dès les premiers jours de janvier. Offrez-vous un instant fleuri pour marquer ce nouveau chapitre.</t>
  </si>
  <si>
    <t>Célébrez l'Épiphanie avec nos bouquets royaux. 👑 Accompagnez votre galette des rois d'une composition florale éclatante qui fera du siège de l'heureux élu un véritable trône. Nos fleurs sélectionnées avec soin ajoutent une touche majestueuse à vos traditions. Ajoutez une note colorée et gourmande à ce moment de partage en famille ou entre amis.</t>
  </si>
  <si>
    <t>L'hiver s'installe, mais nos bouquets sont là pour réchauffer vos cœurs. ❄️ Des fleurs délicates et lumineuses apportent douceur et éclat à vos journées les plus froides. Créez une ambiance chaleureuse chez vous grâce à nos compositions hivernales, parfaites pour lutter contre la grisaille et embellir vos espaces de vie. Offrez ou offrez-vous un rayon de soleil floral.</t>
  </si>
  <si>
    <t>Préparez-vous pour la Saint-Valentin. 💌 Découvrez nos premières créations et réservez votre bouquet pour une déclaration inoubliable. Nos fleurs sont les messagères parfaites pour exprimer vos sentiments avec élégance et passion. Ne manquez pas l'occasion de surprendre votre moitié avec des compositions raffinées qui feront battre les cœurs plus fort. Commandez dès maintenant pour garantir une livraison parfaite.</t>
  </si>
  <si>
    <t>ANR</t>
  </si>
  <si>
    <t>Bouquet d'automne : Camille</t>
  </si>
  <si>
    <t>Octobre Rose / Bouquet Jeanne</t>
  </si>
  <si>
    <t>Bouquet d'automne : Louise / Halloween</t>
  </si>
  <si>
    <t>Focus rose eternèlles</t>
  </si>
  <si>
    <t>Texte : Comment faire acte de gentillesse ? Bouton : Offrir des roses</t>
  </si>
  <si>
    <t>Texte : La rose qui ne se fane jamais : le cadeau parfait ; bouton : je découvre</t>
  </si>
  <si>
    <t>Recevoir un peu de magie chaque mois chez moi ; bouton offrir ou s'offrir</t>
  </si>
  <si>
    <t>Bouquet Camille</t>
  </si>
  <si>
    <t>bouquet Camille</t>
  </si>
  <si>
    <t>Bouquet Jeanne excptionnel avec les logos des assos  ANR x assos et le petit texte 10%</t>
  </si>
  <si>
    <t>Image carte merci - Mélanie Voituriez</t>
  </si>
  <si>
    <t>Image cœur de rose éternelle</t>
  </si>
  <si>
    <t>A partir de 39,90€ ; texte "Le Bouquet Camille est encore disponible" et un bouton "je craque"</t>
  </si>
  <si>
    <t>Texte : Derniers jours pour la collection automne 
Bouton : Je découvre</t>
  </si>
  <si>
    <t>Photo d'un bouquet thème un peu hivernal dans le fond avec texte "L'abonnement floral, A offrir ou s'offrir</t>
  </si>
  <si>
    <t>Melting pot des nouveaux bouquets sur la même image (si possible) 
Texte la nouvelle collection hiver est arrivé !
Bouton : Je découvre</t>
  </si>
  <si>
    <t>Ambiance Noël avec un bouquet de fleurs en premier plan
Texte : Noël Arrive !
Bouton : Offrir ou s'offrir un bouquet de rose</t>
  </si>
  <si>
    <t>genre feux d'artifice et des bouquets de fleurs avec un bouton : Démarrez l'année en beauté et "je craque"</t>
  </si>
  <si>
    <t>Présentation du bouquet d'automne : Le Camille</t>
  </si>
  <si>
    <t xml:space="preserve">Rappel Octobre Rose </t>
  </si>
  <si>
    <t>"Exprimez votre gentillesse avec nos roses"</t>
  </si>
  <si>
    <t>"Nos roses éternelles, un cadeau qui dure"</t>
  </si>
  <si>
    <t>"L'abonnement floral : des roses fraîches tous les mois"</t>
  </si>
  <si>
    <t>bouquet  camille</t>
  </si>
  <si>
    <t>🌹 Commencez 2025 avec élégance – 10% sur nos bouquets du Nouvel An</t>
  </si>
  <si>
    <t>🎗️ Une galette et des roses – 10% sur les bouquets d'Épiphanie</t>
  </si>
  <si>
    <t>❄️ Hiver fleuri – 10% sur les roses d’hiver</t>
  </si>
  <si>
    <t>💖 Amour éternel – 10% sur les précommandes Saint-Valentin</t>
  </si>
  <si>
    <t>"Offrez un geste de tendresse et de gentillesse 🌹"</t>
  </si>
  <si>
    <t>"Un cadeau éternel, comme votre amour 💖🌹"</t>
  </si>
  <si>
    <t>"Des roses fraîches livrées chez vous chaque mois 🌹"</t>
  </si>
  <si>
    <t>L'automne touche à sa fin… Dernière chance pour découvrir nots bouquets automnaux. 🍂🌹</t>
  </si>
  <si>
    <t>Offrez un abonnement de roses éternelles : un cadeau chaque mois !</t>
  </si>
  <si>
    <t>La collection hiver est arrivée : 10% de réduction pour célébrer la saison des fêtes</t>
  </si>
  <si>
    <t>10% de réduction pour célébrer la nouvelle année avec un bouquet de roses</t>
  </si>
  <si>
    <t>Commencez l’année avec des roses éclatantes qui apportent fraîcheur et élégance à votre intérieur</t>
  </si>
  <si>
    <t>Sublimez l’Épiphanie avec des bouquets raffinés, parfaits pour accompagner vos moments de partage.</t>
  </si>
  <si>
    <t>Laissez nos roses illuminer vos journées d’hiver et réchauffer votre maison avec douceur.</t>
  </si>
  <si>
    <t>Préparez la Saint-Valentin avec des roses intemporelles, symboles parfaits d’amour et de tendresse.</t>
  </si>
  <si>
    <t>Offrez des fleurs d’automne avant qu’elles ne disparaissent !</t>
  </si>
  <si>
    <t>Le cadeau qui dure toute l'année : notre abonnement floral.</t>
  </si>
  <si>
    <t>Embellissez votre hiver avec nos roses aux teintes sublimes. Élégance et fraîcheur garanties.</t>
  </si>
  <si>
    <t>Offrez un Noël fleuri avec nos bouquets de roses, l’ultime cadeau pour cette saison magique !</t>
  </si>
  <si>
    <t>Faites entrer la nouvelle année avec des roses fraîches et éclatantes.</t>
  </si>
  <si>
    <t xml:space="preserve">un peu de douceur dans un quotidien brusque. Craquez pour ce bouquet plein de bonnes énergies </t>
  </si>
  <si>
    <t>Le bouquet Jeanne est toujours disponible sur la boutique pour soutenir lors du mois d'octobre les associations pour la lutte contre le cancer. 10% reversés à la fondation ROSEUP</t>
  </si>
  <si>
    <t>Car il n'y a pas de jour pour montrer son affection, faites tombez les masques et les costumes en cette période d'Halloween en offrant des roses à vos proches. Le bouquet automnal Louise est toujours disponible</t>
  </si>
  <si>
    <t>"Pour la Journée de la Gentillesse, Au Nom de la Rose vous propose un bouquet pour exprimer douceur et bienveillance. Un simple bouquet pour un grand geste de générosité !"</t>
  </si>
  <si>
    <t>"Découvrez nos roses éternelles : des fleurs qui gardent leur beauté pendant des années. Offrez un cadeau unique et durable, symbole d'un sentiment qui dure pour toujours."</t>
  </si>
  <si>
    <t>"Profitez de notre abonnement floral et recevez chaque mois un bouquet de roses fraîches. Une manière de faire entrer la beauté de la rose dans votre quotidien, toute l'année !"</t>
  </si>
  <si>
    <t>Texte</t>
  </si>
  <si>
    <t>Les feuilles tombent, mais nos bouquets restent. Découvrez notre bouquet Camille avant qu'il ne soit trop tard. Une dernière touche d'automne chez vous !</t>
  </si>
  <si>
    <t>L’automne est sur le point de disparaître. Profitez d’un dernier souffle de cette saison avec nos bouquet de la collection Automne à prix réduit. 🍂🌹</t>
  </si>
  <si>
    <t>Offrez un cadeau inoubliable pour Noël : un abonnement floral, une touche de beauté qui dure toute l'année. Chaque mois, des roses fraîches livrées à domicile pour égayer le quotidien de vos proches. 🎁🌹</t>
  </si>
  <si>
    <t>Les roses d’hiver sont là pour apporter une note de fraîcheur à vos intérieurs. Découvrez notre nouvelle collection d'hiver, où chaque bouquet est une promesse d’élégance et de beauté, même lorsque le froid est présent.</t>
  </si>
  <si>
    <t>Pour Noël, faites briller les yeux de vos proches avec un bouquet de roses. Des couleurs festives, un parfum envoûtant, et une touche de magie florale pour célébrer cette période de l’année avec élégance.</t>
  </si>
  <si>
    <t>Nouvelle année, nouvelles fleurs ! Offrez des roses fraîches et élégantes pour marquer ce grand départ. Un bouquet qui symbolise un renouveau, et qui apportera à la fois fraîcheur et éclat dans votre vie pour toute l’année à venir.</t>
  </si>
  <si>
    <r>
      <t xml:space="preserve">🌹 </t>
    </r>
    <r>
      <rPr>
        <b/>
        <sz val="11"/>
        <color theme="1"/>
        <rFont val="Calibri"/>
        <family val="2"/>
        <scheme val="minor"/>
      </rPr>
      <t>Nouvelle année, nouvelles énergies !</t>
    </r>
    <r>
      <rPr>
        <sz val="11"/>
        <color theme="1"/>
        <rFont val="Calibri"/>
        <family val="2"/>
        <scheme val="minor"/>
      </rPr>
      <t xml:space="preserve"> Accueillez 2025 avec un bouquet éclatant, symbole de renouveau. Nos roses fraîches et vibrantes apportent douceur et inspiration pour commencer l'année sur une note florale et positive. Chaque pétale reflète la beauté de ce nouveau départ. Offrez un bouquet à vos proches pour partager cette énergie nouvelle.</t>
    </r>
  </si>
  <si>
    <r>
      <t xml:space="preserve">🎗️ </t>
    </r>
    <r>
      <rPr>
        <b/>
        <sz val="11"/>
        <color theme="1"/>
        <rFont val="Calibri"/>
        <family val="2"/>
        <scheme val="minor"/>
      </rPr>
      <t>Un geste tendre pour l'Épiphanie.</t>
    </r>
    <r>
      <rPr>
        <sz val="11"/>
        <color theme="1"/>
        <rFont val="Calibri"/>
        <family val="2"/>
        <scheme val="minor"/>
      </rPr>
      <t xml:space="preserve"> Associez la galette des rois à nos compositions de roses élégantes. Chaque bouquet s'harmonise parfaitement avec vos tables festives, ajoutant une touche raffinée et royale. Une rose pour chaque couronne, et votre célébration devient encore plus inoubliable. Faites de cette tradition un instant de grâce et de beauté.</t>
    </r>
  </si>
  <si>
    <r>
      <t xml:space="preserve">❄️ </t>
    </r>
    <r>
      <rPr>
        <b/>
        <sz val="11"/>
        <color theme="1"/>
        <rFont val="Calibri"/>
        <family val="2"/>
        <scheme val="minor"/>
      </rPr>
      <t>Douceur hivernale en roses.</t>
    </r>
    <r>
      <rPr>
        <sz val="11"/>
        <color theme="1"/>
        <rFont val="Calibri"/>
        <family val="2"/>
        <scheme val="minor"/>
      </rPr>
      <t xml:space="preserve"> Laissez-vous envelopper par la chaleur de nos bouquets d’hiver. Alors que le froid s’installe, nos compositions aux tons chauds et apaisants apportent réconfort et sérénité. Ces roses sont une invitation à ralentir et à savourer chaque moment. Parfaites pour illuminer vos espaces intérieurs et égayer votre quotidien.</t>
    </r>
  </si>
  <si>
    <r>
      <t xml:space="preserve">💖 </t>
    </r>
    <r>
      <rPr>
        <b/>
        <sz val="11"/>
        <color theme="1"/>
        <rFont val="Calibri"/>
        <family val="2"/>
        <scheme val="minor"/>
      </rPr>
      <t>Saint-Valentin en vue !</t>
    </r>
    <r>
      <rPr>
        <sz val="11"/>
        <color theme="1"/>
        <rFont val="Calibri"/>
        <family val="2"/>
        <scheme val="minor"/>
      </rPr>
      <t xml:space="preserve"> Anticipez la fête des amoureux avec nos roses éternelles et nos bouquets passionnés. Exprimez vos sentiments dès maintenant avec des créations qui durent et marquent les cœurs. Chaque rose raconte une histoire d’amour intemporelle. Réservez dès aujourd’hui pour garantir une surprise florale mémorable.</t>
    </r>
  </si>
  <si>
    <t>MF</t>
  </si>
  <si>
    <t xml:space="preserve">MAGASIN </t>
  </si>
  <si>
    <t>MONCEAU FLEURS GRENOBLE JAURES</t>
  </si>
  <si>
    <t>MONCEAU FLEURS NANTERRE</t>
  </si>
  <si>
    <t>MONCEAU FLEURS PARIS MALESHERBES</t>
  </si>
  <si>
    <t>MONCEAU FLEURS PARIS DU GENERAL KOENIG</t>
  </si>
  <si>
    <t>MONCEAU FLEURS PARIS 20</t>
  </si>
  <si>
    <t>MONCEAU FLEURS ANGERS CLEMENCEAU</t>
  </si>
  <si>
    <t>MONCEAU FLEURS PARIS MANIN</t>
  </si>
  <si>
    <t>MONCEAU FLEURS MEUDON LOUVOIS</t>
  </si>
  <si>
    <t>MONCEAU FLEURS BREST GALLIENI</t>
  </si>
  <si>
    <t>MONCEAU FLEURS PARIS LAFAYETTE</t>
  </si>
  <si>
    <t>MONCEAU FLEURS CERGY PONTOISE</t>
  </si>
  <si>
    <t>MONCEAU FLEURS CLAMART GABRIEL PÃ‰RI</t>
  </si>
  <si>
    <t>MONCEAU FLEURS COLOMBES GABRIEL PÃ‰RI</t>
  </si>
  <si>
    <t>MONCEAU FLEURS BREST PARIS</t>
  </si>
  <si>
    <t>MONCEAU FLEURS THIONVILLE</t>
  </si>
  <si>
    <t>MONCEAU FLEURS CLICHY 2</t>
  </si>
  <si>
    <t>MONCEAU FLEURS VILLEMOMBLE 3</t>
  </si>
  <si>
    <t>MONCEAU FLEURS SARTROUVILLE</t>
  </si>
  <si>
    <t>MONCEAU FLEURS LA ROCHE SUR YON DU 8 MAI 1945</t>
  </si>
  <si>
    <t>MONCEAU FLEURS ECHIROLLES JAURES</t>
  </si>
  <si>
    <t>MONCEAU FLEURS SAINT MARTIN D'HERES</t>
  </si>
  <si>
    <t>MONCEAU FLEURS SOUMOULOU LASBORDES</t>
  </si>
  <si>
    <t>MONCEAU FLEURS  SAINT MALO ESPERANCE</t>
  </si>
  <si>
    <t>MONCEAU FLEURS FONTAINE</t>
  </si>
  <si>
    <t>MONCEAU FLEURS CHARENTON LE PONT</t>
  </si>
  <si>
    <t>S1</t>
  </si>
  <si>
    <t>S2</t>
  </si>
  <si>
    <t>S3</t>
  </si>
  <si>
    <t>S4</t>
  </si>
  <si>
    <t>S5</t>
  </si>
  <si>
    <t xml:space="preserve">Taux d'acceptation </t>
  </si>
  <si>
    <t xml:space="preserve">Nombre de commandes magasins </t>
  </si>
  <si>
    <t xml:space="preserve">% des commandes traitées par lles magasins </t>
  </si>
  <si>
    <t>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</si>
</sst>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6" formatCode="#,##0\ &quot;€&quot;;[Red]\-#,##0\ &quot;€&quot;"/>
    <numFmt numFmtId="8" formatCode="#,##0.00\ &quot;€&quot;;[Red]\-#,##0.00\ &quot;€&quot;"/>
    <numFmt numFmtId="44" formatCode="_-* #,##0.00\ &quot;€&quot;_-;\-* #,##0.00\ &quot;€&quot;_-;_-* &quot;-&quot;??\ &quot;€&quot;_-;_-@_-"/>
    <numFmt numFmtId="164" formatCode="0.0%"/>
    <numFmt numFmtId="165" formatCode="_-* #,##0\ [$€-40C]_-;\-* #,##0\ [$€-40C]_-;_-* &quot;-&quot;??\ [$€-40C]_-;_-@_-"/>
    <numFmt numFmtId="166" formatCode="_-* #,##0.00\ [$€-40C]_-;\-* #,##0.00\ [$€-40C]_-;_-* &quot;-&quot;??\ [$€-40C]_-;_-@_-"/>
    <numFmt numFmtId="167" formatCode="#,##0.00\ [$€-1]"/>
    <numFmt numFmtId="168" formatCode="#,##0.00\ &quot;€&quot;"/>
    <numFmt numFmtId="169" formatCode="#,##0\ &quot;€&quot;"/>
  </numFmts>
  <fonts count="43" x14ac:knownFonts="1">
    <font>
      <sz val="11"/>
      <color theme="1"/>
      <name val="Calibri"/>
      <family val="2"/>
      <scheme val="minor"/>
    </font>
    <font>
      <b/>
      <sz val="8"/>
      <color rgb="FFFFFFFF"/>
      <name val="Arial"/>
      <family val="2"/>
    </font>
    <font>
      <b/>
      <sz val="12"/>
      <color rgb="FFFFFFFF"/>
      <name val="Arial"/>
      <family val="2"/>
    </font>
    <font>
      <sz val="12"/>
      <color theme="1"/>
      <name val="Arial"/>
      <family val="2"/>
    </font>
    <font>
      <sz val="8"/>
      <color theme="1"/>
      <name val="Arial"/>
      <family val="2"/>
    </font>
    <font>
      <sz val="10"/>
      <color theme="1"/>
      <name val="Arial"/>
      <family val="2"/>
    </font>
    <font>
      <sz val="12"/>
      <name val="Calibri"/>
      <family val="1"/>
    </font>
    <font>
      <sz val="11"/>
      <color rgb="FF000000"/>
      <name val="Calibri"/>
      <family val="2"/>
    </font>
    <font>
      <b/>
      <sz val="10"/>
      <color rgb="FF002060"/>
      <name val="Arial"/>
      <family val="2"/>
    </font>
    <font>
      <b/>
      <sz val="10"/>
      <color theme="1"/>
      <name val="Arial"/>
      <family val="2"/>
    </font>
    <font>
      <sz val="12"/>
      <color theme="1"/>
      <name val="Arial"/>
      <family val="2"/>
    </font>
    <font>
      <sz val="10"/>
      <color rgb="FF002060"/>
      <name val="Arial"/>
      <family val="2"/>
    </font>
    <font>
      <b/>
      <sz val="18"/>
      <color theme="0"/>
      <name val="Calibri"/>
      <family val="2"/>
      <scheme val="minor"/>
    </font>
    <font>
      <b/>
      <sz val="11"/>
      <color theme="1"/>
      <name val="Calibri"/>
      <family val="2"/>
      <scheme val="minor"/>
    </font>
    <font>
      <sz val="12"/>
      <color theme="0"/>
      <name val="Arial"/>
      <family val="2"/>
    </font>
    <font>
      <sz val="9"/>
      <color rgb="FF000000"/>
      <name val="Calibri"/>
      <family val="2"/>
    </font>
    <font>
      <b/>
      <sz val="11"/>
      <color rgb="FF000000"/>
      <name val="Arial"/>
      <family val="2"/>
    </font>
    <font>
      <sz val="11"/>
      <color rgb="FF000000"/>
      <name val="Arial"/>
      <family val="2"/>
    </font>
    <font>
      <sz val="10"/>
      <color rgb="FF000000"/>
      <name val="Arial"/>
      <family val="2"/>
    </font>
    <font>
      <sz val="9"/>
      <color rgb="FF000000"/>
      <name val="Arial"/>
      <family val="2"/>
    </font>
    <font>
      <sz val="11"/>
      <color theme="1"/>
      <name val="Calibri"/>
      <family val="2"/>
      <scheme val="minor"/>
    </font>
    <font>
      <sz val="10"/>
      <color theme="1"/>
      <name val="Calibri"/>
      <family val="2"/>
    </font>
    <font>
      <b/>
      <sz val="11"/>
      <color theme="0"/>
      <name val="Calibri"/>
      <family val="2"/>
      <scheme val="minor"/>
    </font>
    <font>
      <sz val="11"/>
      <color rgb="FF000000"/>
      <name val="Aptos Narrow"/>
      <family val="2"/>
    </font>
    <font>
      <b/>
      <sz val="10"/>
      <color theme="5"/>
      <name val="Calibri"/>
      <family val="2"/>
      <scheme val="minor"/>
    </font>
    <font>
      <b/>
      <sz val="16"/>
      <color theme="0"/>
      <name val="Calibri"/>
      <family val="2"/>
      <scheme val="minor"/>
    </font>
    <font>
      <b/>
      <sz val="11"/>
      <color rgb="FF242424"/>
      <name val="Aptos Narrow"/>
      <family val="2"/>
    </font>
    <font>
      <b/>
      <sz val="10"/>
      <color rgb="FF000000"/>
      <name val="Arial"/>
      <family val="2"/>
    </font>
    <font>
      <sz val="12"/>
      <color rgb="FF000000"/>
      <name val="Arial"/>
      <family val="2"/>
    </font>
    <font>
      <b/>
      <sz val="10"/>
      <color theme="1"/>
      <name val="Arial"/>
      <family val="2"/>
    </font>
    <font>
      <sz val="11"/>
      <color rgb="FF000000"/>
      <name val="Calibri"/>
      <family val="2"/>
    </font>
    <font>
      <sz val="8"/>
      <name val="Calibri"/>
      <family val="2"/>
      <scheme val="minor"/>
    </font>
    <font>
      <b/>
      <sz val="12"/>
      <color rgb="FFFFFFFF"/>
      <name val="Arial"/>
      <family val="2"/>
    </font>
    <font>
      <b/>
      <sz val="8"/>
      <color rgb="FFFFFFFF"/>
      <name val="Arial"/>
      <family val="2"/>
    </font>
    <font>
      <b/>
      <sz val="10"/>
      <color rgb="FF002060"/>
      <name val="Arial"/>
      <family val="2"/>
    </font>
    <font>
      <sz val="8"/>
      <color theme="1"/>
      <name val="Arial"/>
      <family val="2"/>
    </font>
    <font>
      <sz val="10"/>
      <color theme="1"/>
      <name val="Arial"/>
      <family val="2"/>
    </font>
    <font>
      <sz val="12"/>
      <color theme="1"/>
      <name val="Calibri"/>
      <family val="2"/>
      <scheme val="minor"/>
    </font>
    <font>
      <sz val="10"/>
      <color theme="1"/>
      <name val="Calibri"/>
      <family val="2"/>
      <scheme val="minor"/>
    </font>
    <font>
      <sz val="10"/>
      <color rgb="FF000000"/>
      <name val="Calibri"/>
      <family val="2"/>
    </font>
    <font>
      <sz val="10"/>
      <color rgb="FF000000"/>
      <name val="Calibri"/>
      <family val="2"/>
    </font>
    <font>
      <sz val="12"/>
      <color rgb="FFFFFFFF"/>
      <name val="Arial"/>
      <family val="2"/>
    </font>
    <font>
      <b/>
      <sz val="8"/>
      <color theme="1"/>
      <name val="Arial"/>
      <family val="2"/>
    </font>
  </fonts>
  <fills count="23">
    <fill>
      <patternFill patternType="none"/>
    </fill>
    <fill>
      <patternFill patternType="gray125"/>
    </fill>
    <fill>
      <patternFill patternType="solid">
        <fgColor theme="9"/>
        <bgColor theme="9"/>
      </patternFill>
    </fill>
    <fill>
      <patternFill patternType="solid">
        <fgColor rgb="FFB7B7B7"/>
        <bgColor rgb="FFB7B7B7"/>
      </patternFill>
    </fill>
    <fill>
      <patternFill patternType="solid">
        <fgColor rgb="FFF2F2F2"/>
        <bgColor rgb="FF000000"/>
      </patternFill>
    </fill>
    <fill>
      <patternFill patternType="solid">
        <fgColor rgb="FFFFF2CC"/>
        <bgColor rgb="FF000000"/>
      </patternFill>
    </fill>
    <fill>
      <patternFill patternType="solid">
        <fgColor rgb="FF002060"/>
        <bgColor indexed="64"/>
      </patternFill>
    </fill>
    <fill>
      <patternFill patternType="solid">
        <fgColor theme="9" tint="0.59999389629810485"/>
        <bgColor indexed="64"/>
      </patternFill>
    </fill>
    <fill>
      <patternFill patternType="solid">
        <fgColor theme="0"/>
        <bgColor indexed="64"/>
      </patternFill>
    </fill>
    <fill>
      <patternFill patternType="solid">
        <fgColor theme="1" tint="0.499984740745262"/>
        <bgColor indexed="64"/>
      </patternFill>
    </fill>
    <fill>
      <patternFill patternType="solid">
        <fgColor theme="9" tint="0.79998168889431442"/>
        <bgColor indexed="64"/>
      </patternFill>
    </fill>
    <fill>
      <patternFill patternType="solid">
        <fgColor theme="2" tint="-9.9978637043366805E-2"/>
        <bgColor indexed="64"/>
      </patternFill>
    </fill>
    <fill>
      <patternFill patternType="solid">
        <fgColor rgb="FFDAE3F3"/>
        <bgColor indexed="64"/>
      </patternFill>
    </fill>
    <fill>
      <patternFill patternType="solid">
        <fgColor theme="5" tint="0.599993896298104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7" tint="0.79998168889431442"/>
        <bgColor rgb="FF000000"/>
      </patternFill>
    </fill>
    <fill>
      <patternFill patternType="solid">
        <fgColor theme="2"/>
        <bgColor indexed="64"/>
      </patternFill>
    </fill>
    <fill>
      <patternFill patternType="solid">
        <fgColor theme="4"/>
        <bgColor indexed="64"/>
      </patternFill>
    </fill>
    <fill>
      <patternFill patternType="solid">
        <fgColor theme="0" tint="-0.249977111117893"/>
        <bgColor indexed="64"/>
      </patternFill>
    </fill>
    <fill>
      <patternFill patternType="solid">
        <fgColor rgb="FFD0CECE"/>
        <bgColor rgb="FF000000"/>
      </patternFill>
    </fill>
    <fill>
      <patternFill patternType="solid">
        <fgColor rgb="FFFFFF00"/>
        <bgColor indexed="64"/>
      </patternFill>
    </fill>
    <fill>
      <patternFill patternType="solid">
        <fgColor rgb="FFFF0000"/>
        <bgColor theme="9"/>
      </patternFill>
    </fill>
  </fills>
  <borders count="23">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medium">
        <color rgb="FF000000"/>
      </left>
      <right style="medium">
        <color rgb="FF000000"/>
      </right>
      <top style="medium">
        <color rgb="FF000000"/>
      </top>
      <bottom/>
      <diagonal/>
    </border>
    <border>
      <left style="medium">
        <color rgb="FF000000"/>
      </left>
      <right style="medium">
        <color rgb="FF000000"/>
      </right>
      <top/>
      <bottom/>
      <diagonal/>
    </border>
    <border>
      <left style="medium">
        <color rgb="FF000000"/>
      </left>
      <right style="medium">
        <color rgb="FF000000"/>
      </right>
      <top/>
      <bottom style="medium">
        <color rgb="FF000000"/>
      </bottom>
      <diagonal/>
    </border>
    <border>
      <left style="medium">
        <color rgb="FF000000"/>
      </left>
      <right style="thin">
        <color rgb="FF000000"/>
      </right>
      <top style="medium">
        <color rgb="FF000000"/>
      </top>
      <bottom/>
      <diagonal/>
    </border>
    <border>
      <left style="thin">
        <color rgb="FF000000"/>
      </left>
      <right style="thin">
        <color rgb="FF000000"/>
      </right>
      <top style="medium">
        <color rgb="FF000000"/>
      </top>
      <bottom style="thin">
        <color rgb="FF000000"/>
      </bottom>
      <diagonal/>
    </border>
    <border>
      <left style="medium">
        <color rgb="FF000000"/>
      </left>
      <right style="thin">
        <color rgb="FF000000"/>
      </right>
      <top/>
      <bottom/>
      <diagonal/>
    </border>
    <border>
      <left style="medium">
        <color rgb="FF000000"/>
      </left>
      <right style="thin">
        <color rgb="FF000000"/>
      </right>
      <top/>
      <bottom style="medium">
        <color rgb="FF000000"/>
      </bottom>
      <diagonal/>
    </border>
    <border>
      <left style="thin">
        <color rgb="FF000000"/>
      </left>
      <right style="thin">
        <color rgb="FF000000"/>
      </right>
      <top style="thin">
        <color rgb="FF000000"/>
      </top>
      <bottom style="medium">
        <color rgb="FF000000"/>
      </bottom>
      <diagonal/>
    </border>
    <border>
      <left/>
      <right style="thin">
        <color rgb="FF000000"/>
      </right>
      <top/>
      <bottom/>
      <diagonal/>
    </border>
    <border>
      <left style="thin">
        <color rgb="FF000000"/>
      </left>
      <right/>
      <top style="thin">
        <color rgb="FF000000"/>
      </top>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top style="thin">
        <color rgb="FF000000"/>
      </top>
      <bottom style="thin">
        <color rgb="FF000000"/>
      </bottom>
      <diagonal/>
    </border>
    <border>
      <left/>
      <right style="medium">
        <color rgb="FF000000"/>
      </right>
      <top/>
      <bottom/>
      <diagonal/>
    </border>
    <border>
      <left style="thin">
        <color rgb="FF000000"/>
      </left>
      <right style="medium">
        <color rgb="FF000000"/>
      </right>
      <top style="thin">
        <color rgb="FF000000"/>
      </top>
      <bottom style="thin">
        <color rgb="FF000000"/>
      </bottom>
      <diagonal/>
    </border>
    <border>
      <left style="thin">
        <color rgb="FF000000"/>
      </left>
      <right/>
      <top/>
      <bottom style="thin">
        <color rgb="FF000000"/>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diagonal/>
    </border>
  </borders>
  <cellStyleXfs count="6">
    <xf numFmtId="0" fontId="0" fillId="0" borderId="0"/>
    <xf numFmtId="0" fontId="20" fillId="0" borderId="0"/>
    <xf numFmtId="9" fontId="20" fillId="0" borderId="0" applyFont="0" applyFill="0" applyBorder="0" applyAlignment="0" applyProtection="0"/>
    <xf numFmtId="9" fontId="20" fillId="0" borderId="0" applyFont="0" applyFill="0" applyBorder="0" applyAlignment="0" applyProtection="0"/>
    <xf numFmtId="44" fontId="20" fillId="0" borderId="0" applyFont="0" applyFill="0" applyBorder="0" applyAlignment="0" applyProtection="0"/>
    <xf numFmtId="0" fontId="37" fillId="0" borderId="0"/>
  </cellStyleXfs>
  <cellXfs count="475">
    <xf numFmtId="0" fontId="0" fillId="0" borderId="0" xfId="0"/>
    <xf numFmtId="0" fontId="1" fillId="2" borderId="1" xfId="0" applyFont="1" applyFill="1" applyBorder="1"/>
    <xf numFmtId="0" fontId="4" fillId="0" borderId="1" xfId="0" applyFont="1" applyBorder="1"/>
    <xf numFmtId="0" fontId="5" fillId="0" borderId="1" xfId="0" applyFont="1" applyBorder="1"/>
    <xf numFmtId="164" fontId="4" fillId="0" borderId="1" xfId="0" applyNumberFormat="1" applyFont="1" applyBorder="1"/>
    <xf numFmtId="165" fontId="3" fillId="3" borderId="1" xfId="0" applyNumberFormat="1" applyFont="1" applyFill="1" applyBorder="1"/>
    <xf numFmtId="10" fontId="5" fillId="0" borderId="1" xfId="0" applyNumberFormat="1" applyFont="1" applyBorder="1"/>
    <xf numFmtId="167" fontId="0" fillId="0" borderId="1" xfId="0" applyNumberFormat="1" applyBorder="1"/>
    <xf numFmtId="0" fontId="0" fillId="0" borderId="1" xfId="0" applyBorder="1"/>
    <xf numFmtId="0" fontId="1" fillId="2" borderId="1" xfId="0" applyFont="1" applyFill="1" applyBorder="1" applyAlignment="1">
      <alignment horizontal="left"/>
    </xf>
    <xf numFmtId="0" fontId="2" fillId="2" borderId="1" xfId="0" applyFont="1" applyFill="1" applyBorder="1" applyAlignment="1">
      <alignment horizontal="left"/>
    </xf>
    <xf numFmtId="0" fontId="4" fillId="0" borderId="1" xfId="0" applyFont="1" applyBorder="1" applyAlignment="1">
      <alignment horizontal="left"/>
    </xf>
    <xf numFmtId="0" fontId="5" fillId="0" borderId="1" xfId="0" applyFont="1" applyBorder="1" applyAlignment="1">
      <alignment horizontal="left"/>
    </xf>
    <xf numFmtId="0" fontId="9" fillId="3" borderId="1" xfId="0" applyFont="1" applyFill="1" applyBorder="1" applyAlignment="1">
      <alignment horizontal="left" vertical="center"/>
    </xf>
    <xf numFmtId="1" fontId="4" fillId="0" borderId="1" xfId="0" applyNumberFormat="1" applyFont="1" applyBorder="1" applyAlignment="1">
      <alignment horizontal="left"/>
    </xf>
    <xf numFmtId="3" fontId="7" fillId="5" borderId="1" xfId="0" applyNumberFormat="1" applyFont="1" applyFill="1" applyBorder="1" applyAlignment="1">
      <alignment horizontal="left"/>
    </xf>
    <xf numFmtId="10" fontId="9" fillId="3" borderId="1" xfId="0" applyNumberFormat="1" applyFont="1" applyFill="1" applyBorder="1" applyAlignment="1">
      <alignment horizontal="left" vertical="center"/>
    </xf>
    <xf numFmtId="10" fontId="4" fillId="0" borderId="1" xfId="0" applyNumberFormat="1" applyFont="1" applyBorder="1" applyAlignment="1">
      <alignment horizontal="left"/>
    </xf>
    <xf numFmtId="10" fontId="5" fillId="0" borderId="1" xfId="0" applyNumberFormat="1" applyFont="1" applyBorder="1" applyAlignment="1">
      <alignment horizontal="left"/>
    </xf>
    <xf numFmtId="166" fontId="9" fillId="3" borderId="1" xfId="0" applyNumberFormat="1" applyFont="1" applyFill="1" applyBorder="1" applyAlignment="1">
      <alignment horizontal="left" vertical="center"/>
    </xf>
    <xf numFmtId="166" fontId="4" fillId="0" borderId="1" xfId="0" applyNumberFormat="1" applyFont="1" applyBorder="1" applyAlignment="1">
      <alignment horizontal="left"/>
    </xf>
    <xf numFmtId="166" fontId="7" fillId="5" borderId="1" xfId="0" applyNumberFormat="1" applyFont="1" applyFill="1" applyBorder="1" applyAlignment="1">
      <alignment horizontal="left"/>
    </xf>
    <xf numFmtId="9" fontId="4" fillId="0" borderId="1" xfId="0" applyNumberFormat="1" applyFont="1" applyBorder="1" applyAlignment="1">
      <alignment horizontal="left"/>
    </xf>
    <xf numFmtId="166" fontId="0" fillId="0" borderId="1" xfId="0" applyNumberFormat="1" applyBorder="1" applyAlignment="1">
      <alignment horizontal="left"/>
    </xf>
    <xf numFmtId="0" fontId="0" fillId="0" borderId="1" xfId="0" applyBorder="1" applyAlignment="1">
      <alignment horizontal="left"/>
    </xf>
    <xf numFmtId="0" fontId="0" fillId="0" borderId="0" xfId="0" applyAlignment="1">
      <alignment horizontal="left"/>
    </xf>
    <xf numFmtId="9" fontId="5" fillId="0" borderId="1" xfId="0" applyNumberFormat="1" applyFont="1" applyBorder="1"/>
    <xf numFmtId="9" fontId="4" fillId="0" borderId="1" xfId="0" applyNumberFormat="1" applyFont="1" applyBorder="1"/>
    <xf numFmtId="0" fontId="1" fillId="2" borderId="1" xfId="0" applyFont="1" applyFill="1" applyBorder="1" applyAlignment="1">
      <alignment horizontal="right"/>
    </xf>
    <xf numFmtId="0" fontId="2" fillId="2" borderId="1" xfId="0" applyFont="1" applyFill="1" applyBorder="1" applyAlignment="1">
      <alignment horizontal="right"/>
    </xf>
    <xf numFmtId="0" fontId="8" fillId="3" borderId="1" xfId="0" applyFont="1" applyFill="1" applyBorder="1" applyAlignment="1">
      <alignment horizontal="right" vertical="center"/>
    </xf>
    <xf numFmtId="0" fontId="4" fillId="0" borderId="1" xfId="0" applyFont="1" applyBorder="1" applyAlignment="1">
      <alignment horizontal="right"/>
    </xf>
    <xf numFmtId="0" fontId="9" fillId="3" borderId="1" xfId="0" applyFont="1" applyFill="1" applyBorder="1" applyAlignment="1">
      <alignment horizontal="right" vertical="center"/>
    </xf>
    <xf numFmtId="1" fontId="4" fillId="0" borderId="1" xfId="0" applyNumberFormat="1" applyFont="1" applyBorder="1" applyAlignment="1">
      <alignment horizontal="right"/>
    </xf>
    <xf numFmtId="3" fontId="7" fillId="5" borderId="1" xfId="0" applyNumberFormat="1" applyFont="1" applyFill="1" applyBorder="1" applyAlignment="1">
      <alignment horizontal="right"/>
    </xf>
    <xf numFmtId="10" fontId="9" fillId="3" borderId="1" xfId="0" applyNumberFormat="1" applyFont="1" applyFill="1" applyBorder="1" applyAlignment="1">
      <alignment horizontal="right" vertical="center"/>
    </xf>
    <xf numFmtId="10" fontId="5" fillId="0" borderId="1" xfId="0" applyNumberFormat="1" applyFont="1" applyBorder="1" applyAlignment="1">
      <alignment horizontal="right"/>
    </xf>
    <xf numFmtId="166" fontId="9" fillId="3" borderId="1" xfId="0" applyNumberFormat="1" applyFont="1" applyFill="1" applyBorder="1" applyAlignment="1">
      <alignment horizontal="right" vertical="center"/>
    </xf>
    <xf numFmtId="166" fontId="4" fillId="0" borderId="1" xfId="0" applyNumberFormat="1" applyFont="1" applyBorder="1" applyAlignment="1">
      <alignment horizontal="right"/>
    </xf>
    <xf numFmtId="166" fontId="7" fillId="5" borderId="1" xfId="0" applyNumberFormat="1" applyFont="1" applyFill="1" applyBorder="1" applyAlignment="1">
      <alignment horizontal="right"/>
    </xf>
    <xf numFmtId="9" fontId="4" fillId="0" borderId="1" xfId="0" applyNumberFormat="1" applyFont="1" applyBorder="1" applyAlignment="1">
      <alignment horizontal="right"/>
    </xf>
    <xf numFmtId="166" fontId="0" fillId="0" borderId="1" xfId="0" applyNumberFormat="1" applyBorder="1" applyAlignment="1">
      <alignment horizontal="right"/>
    </xf>
    <xf numFmtId="0" fontId="0" fillId="0" borderId="1" xfId="0" applyBorder="1" applyAlignment="1">
      <alignment horizontal="right"/>
    </xf>
    <xf numFmtId="0" fontId="0" fillId="0" borderId="0" xfId="0" applyAlignment="1">
      <alignment horizontal="right"/>
    </xf>
    <xf numFmtId="14" fontId="2" fillId="2" borderId="1" xfId="0" applyNumberFormat="1" applyFont="1" applyFill="1" applyBorder="1" applyAlignment="1">
      <alignment horizontal="left"/>
    </xf>
    <xf numFmtId="9" fontId="5" fillId="0" borderId="1" xfId="0" applyNumberFormat="1" applyFont="1" applyBorder="1" applyAlignment="1">
      <alignment horizontal="left"/>
    </xf>
    <xf numFmtId="0" fontId="1" fillId="2" borderId="1" xfId="0" applyFont="1" applyFill="1" applyBorder="1" applyAlignment="1">
      <alignment horizontal="center"/>
    </xf>
    <xf numFmtId="14" fontId="2" fillId="2" borderId="1" xfId="0" applyNumberFormat="1" applyFont="1" applyFill="1" applyBorder="1" applyAlignment="1">
      <alignment horizontal="center"/>
    </xf>
    <xf numFmtId="0" fontId="8" fillId="3" borderId="1" xfId="0" applyFont="1" applyFill="1" applyBorder="1" applyAlignment="1">
      <alignment horizontal="center" vertical="center"/>
    </xf>
    <xf numFmtId="0" fontId="9" fillId="3" borderId="1" xfId="0" applyFont="1" applyFill="1" applyBorder="1" applyAlignment="1">
      <alignment horizontal="center" vertical="center"/>
    </xf>
    <xf numFmtId="9" fontId="4" fillId="0" borderId="1" xfId="0" applyNumberFormat="1" applyFont="1" applyBorder="1" applyAlignment="1">
      <alignment horizontal="center"/>
    </xf>
    <xf numFmtId="10" fontId="5" fillId="0" borderId="1" xfId="0" applyNumberFormat="1" applyFont="1" applyBorder="1" applyAlignment="1">
      <alignment horizontal="center"/>
    </xf>
    <xf numFmtId="10" fontId="9" fillId="3" borderId="1" xfId="0" applyNumberFormat="1" applyFont="1" applyFill="1" applyBorder="1" applyAlignment="1">
      <alignment horizontal="center" vertical="center"/>
    </xf>
    <xf numFmtId="166" fontId="9" fillId="3" borderId="1" xfId="0" applyNumberFormat="1" applyFont="1" applyFill="1" applyBorder="1" applyAlignment="1">
      <alignment horizontal="center" vertical="center"/>
    </xf>
    <xf numFmtId="9" fontId="5" fillId="0" borderId="1" xfId="0" applyNumberFormat="1" applyFont="1" applyBorder="1" applyAlignment="1">
      <alignment horizontal="center"/>
    </xf>
    <xf numFmtId="0" fontId="0" fillId="0" borderId="1" xfId="0" applyBorder="1" applyAlignment="1">
      <alignment horizontal="center"/>
    </xf>
    <xf numFmtId="0" fontId="0" fillId="0" borderId="0" xfId="0" applyAlignment="1">
      <alignment horizontal="center"/>
    </xf>
    <xf numFmtId="2" fontId="8" fillId="3" borderId="1" xfId="0" applyNumberFormat="1" applyFont="1" applyFill="1" applyBorder="1" applyAlignment="1">
      <alignment horizontal="right" vertical="center"/>
    </xf>
    <xf numFmtId="0" fontId="1" fillId="2" borderId="2" xfId="0" applyFont="1" applyFill="1" applyBorder="1" applyAlignment="1">
      <alignment horizontal="left"/>
    </xf>
    <xf numFmtId="0" fontId="2" fillId="2" borderId="2" xfId="0" applyFont="1" applyFill="1" applyBorder="1" applyAlignment="1">
      <alignment horizontal="left"/>
    </xf>
    <xf numFmtId="0" fontId="4" fillId="0" borderId="2" xfId="0" applyFont="1" applyBorder="1" applyAlignment="1">
      <alignment horizontal="left"/>
    </xf>
    <xf numFmtId="0" fontId="9" fillId="3" borderId="2" xfId="0" applyFont="1" applyFill="1" applyBorder="1" applyAlignment="1">
      <alignment horizontal="left" vertical="center"/>
    </xf>
    <xf numFmtId="1" fontId="4" fillId="0" borderId="2" xfId="0" applyNumberFormat="1" applyFont="1" applyBorder="1" applyAlignment="1">
      <alignment horizontal="left"/>
    </xf>
    <xf numFmtId="3" fontId="7" fillId="5" borderId="2" xfId="0" applyNumberFormat="1" applyFont="1" applyFill="1" applyBorder="1" applyAlignment="1">
      <alignment horizontal="left"/>
    </xf>
    <xf numFmtId="10" fontId="9" fillId="3" borderId="2" xfId="0" applyNumberFormat="1" applyFont="1" applyFill="1" applyBorder="1" applyAlignment="1">
      <alignment horizontal="left" vertical="center"/>
    </xf>
    <xf numFmtId="10" fontId="4" fillId="0" borderId="2" xfId="0" applyNumberFormat="1" applyFont="1" applyBorder="1" applyAlignment="1">
      <alignment horizontal="left"/>
    </xf>
    <xf numFmtId="166" fontId="9" fillId="3" borderId="2" xfId="0" applyNumberFormat="1" applyFont="1" applyFill="1" applyBorder="1" applyAlignment="1">
      <alignment horizontal="left" vertical="center"/>
    </xf>
    <xf numFmtId="166" fontId="4" fillId="0" borderId="2" xfId="0" applyNumberFormat="1" applyFont="1" applyBorder="1" applyAlignment="1">
      <alignment horizontal="left"/>
    </xf>
    <xf numFmtId="166" fontId="7" fillId="5" borderId="2" xfId="0" applyNumberFormat="1" applyFont="1" applyFill="1" applyBorder="1" applyAlignment="1">
      <alignment horizontal="left"/>
    </xf>
    <xf numFmtId="166" fontId="0" fillId="0" borderId="2" xfId="0" applyNumberFormat="1" applyBorder="1" applyAlignment="1">
      <alignment horizontal="left"/>
    </xf>
    <xf numFmtId="2" fontId="9" fillId="3" borderId="1" xfId="0" applyNumberFormat="1" applyFont="1" applyFill="1" applyBorder="1" applyAlignment="1">
      <alignment horizontal="right" vertical="center"/>
    </xf>
    <xf numFmtId="0" fontId="0" fillId="0" borderId="2" xfId="0" applyBorder="1"/>
    <xf numFmtId="0" fontId="11" fillId="3" borderId="9" xfId="0" applyFont="1" applyFill="1" applyBorder="1" applyAlignment="1">
      <alignment vertical="center"/>
    </xf>
    <xf numFmtId="0" fontId="4" fillId="0" borderId="1" xfId="0" applyFont="1" applyBorder="1" applyAlignment="1">
      <alignment vertical="center"/>
    </xf>
    <xf numFmtId="0" fontId="5" fillId="0" borderId="1" xfId="0" applyFont="1" applyBorder="1" applyAlignment="1">
      <alignment vertical="center"/>
    </xf>
    <xf numFmtId="1" fontId="4" fillId="0" borderId="1" xfId="0" applyNumberFormat="1" applyFont="1" applyBorder="1" applyAlignment="1">
      <alignment vertical="center"/>
    </xf>
    <xf numFmtId="3" fontId="7" fillId="5" borderId="1" xfId="0" applyNumberFormat="1" applyFont="1" applyFill="1" applyBorder="1" applyAlignment="1">
      <alignment vertical="center"/>
    </xf>
    <xf numFmtId="10" fontId="4" fillId="0" borderId="1" xfId="0" applyNumberFormat="1" applyFont="1" applyBorder="1" applyAlignment="1">
      <alignment vertical="center"/>
    </xf>
    <xf numFmtId="10" fontId="5" fillId="0" borderId="1" xfId="0" applyNumberFormat="1" applyFont="1" applyBorder="1" applyAlignment="1">
      <alignment vertical="center"/>
    </xf>
    <xf numFmtId="166" fontId="4" fillId="0" borderId="1" xfId="0" applyNumberFormat="1" applyFont="1" applyBorder="1" applyAlignment="1">
      <alignment vertical="center"/>
    </xf>
    <xf numFmtId="166" fontId="7" fillId="5" borderId="1" xfId="0" applyNumberFormat="1" applyFont="1" applyFill="1" applyBorder="1" applyAlignment="1">
      <alignment vertical="center"/>
    </xf>
    <xf numFmtId="9" fontId="4" fillId="0" borderId="1" xfId="0" applyNumberFormat="1" applyFont="1" applyBorder="1" applyAlignment="1">
      <alignment vertical="center"/>
    </xf>
    <xf numFmtId="166" fontId="0" fillId="0" borderId="1" xfId="0" applyNumberFormat="1" applyBorder="1" applyAlignment="1">
      <alignment vertical="center"/>
    </xf>
    <xf numFmtId="0" fontId="5" fillId="0" borderId="12" xfId="0" applyFont="1" applyBorder="1" applyAlignment="1">
      <alignment vertical="center"/>
    </xf>
    <xf numFmtId="0" fontId="0" fillId="0" borderId="13" xfId="0" applyBorder="1" applyAlignment="1">
      <alignment vertical="center"/>
    </xf>
    <xf numFmtId="9" fontId="5" fillId="0" borderId="1" xfId="0" applyNumberFormat="1" applyFont="1" applyBorder="1" applyAlignment="1">
      <alignment vertical="center"/>
    </xf>
    <xf numFmtId="10" fontId="0" fillId="0" borderId="13" xfId="0" applyNumberFormat="1" applyBorder="1" applyAlignment="1">
      <alignment vertical="center"/>
    </xf>
    <xf numFmtId="9" fontId="0" fillId="0" borderId="13" xfId="0" applyNumberFormat="1" applyBorder="1" applyAlignment="1">
      <alignment vertical="center"/>
    </xf>
    <xf numFmtId="166" fontId="0" fillId="0" borderId="13" xfId="0" applyNumberFormat="1" applyBorder="1" applyAlignment="1">
      <alignment vertical="center"/>
    </xf>
    <xf numFmtId="2" fontId="11" fillId="3" borderId="9" xfId="0" applyNumberFormat="1" applyFont="1" applyFill="1" applyBorder="1" applyAlignment="1">
      <alignment vertical="center"/>
    </xf>
    <xf numFmtId="9" fontId="5" fillId="0" borderId="1" xfId="0" applyNumberFormat="1" applyFont="1" applyBorder="1" applyAlignment="1">
      <alignment horizontal="right"/>
    </xf>
    <xf numFmtId="164" fontId="0" fillId="0" borderId="0" xfId="0" applyNumberFormat="1" applyAlignment="1">
      <alignment horizontal="right" vertical="center"/>
    </xf>
    <xf numFmtId="9" fontId="0" fillId="0" borderId="0" xfId="0" applyNumberFormat="1" applyAlignment="1">
      <alignment horizontal="right" vertical="center"/>
    </xf>
    <xf numFmtId="166" fontId="0" fillId="0" borderId="0" xfId="0" applyNumberFormat="1" applyAlignment="1">
      <alignment horizontal="right" vertical="center"/>
    </xf>
    <xf numFmtId="166" fontId="7" fillId="5" borderId="1" xfId="0" applyNumberFormat="1" applyFont="1" applyFill="1" applyBorder="1" applyAlignment="1">
      <alignment horizontal="right" vertical="center"/>
    </xf>
    <xf numFmtId="9" fontId="5" fillId="0" borderId="2" xfId="0" applyNumberFormat="1" applyFont="1" applyBorder="1" applyAlignment="1">
      <alignment horizontal="right" vertical="center"/>
    </xf>
    <xf numFmtId="0" fontId="1" fillId="2" borderId="1" xfId="0" applyFont="1" applyFill="1" applyBorder="1" applyAlignment="1">
      <alignment horizontal="left" vertical="center"/>
    </xf>
    <xf numFmtId="0" fontId="4" fillId="0" borderId="1" xfId="0" applyFont="1" applyBorder="1" applyAlignment="1">
      <alignment horizontal="left" vertical="center"/>
    </xf>
    <xf numFmtId="9" fontId="5" fillId="0" borderId="1" xfId="0" applyNumberFormat="1" applyFont="1" applyBorder="1" applyAlignment="1">
      <alignment horizontal="left" vertical="center"/>
    </xf>
    <xf numFmtId="10" fontId="4" fillId="0" borderId="1" xfId="0" applyNumberFormat="1" applyFont="1" applyBorder="1" applyAlignment="1">
      <alignment horizontal="left" vertical="center"/>
    </xf>
    <xf numFmtId="10" fontId="5" fillId="0" borderId="1" xfId="0" applyNumberFormat="1" applyFont="1" applyBorder="1" applyAlignment="1">
      <alignment horizontal="left" vertical="center"/>
    </xf>
    <xf numFmtId="166" fontId="4" fillId="0" borderId="1" xfId="0" applyNumberFormat="1" applyFont="1" applyBorder="1" applyAlignment="1">
      <alignment horizontal="left" vertical="center"/>
    </xf>
    <xf numFmtId="9" fontId="4" fillId="0" borderId="1" xfId="0" applyNumberFormat="1" applyFont="1" applyBorder="1" applyAlignment="1">
      <alignment horizontal="left" vertical="center"/>
    </xf>
    <xf numFmtId="166" fontId="0" fillId="0" borderId="1" xfId="0" applyNumberFormat="1" applyBorder="1" applyAlignment="1">
      <alignment horizontal="left" vertical="center"/>
    </xf>
    <xf numFmtId="0" fontId="0" fillId="0" borderId="0" xfId="0" applyAlignment="1">
      <alignment horizontal="left" vertical="center"/>
    </xf>
    <xf numFmtId="9" fontId="0" fillId="0" borderId="0" xfId="0" applyNumberFormat="1"/>
    <xf numFmtId="0" fontId="7" fillId="0" borderId="0" xfId="0" applyFont="1"/>
    <xf numFmtId="0" fontId="0" fillId="0" borderId="0" xfId="0" applyAlignment="1">
      <alignment horizontal="center" vertical="center"/>
    </xf>
    <xf numFmtId="10" fontId="0" fillId="0" borderId="0" xfId="0" applyNumberFormat="1" applyAlignment="1">
      <alignment horizontal="center" vertical="center"/>
    </xf>
    <xf numFmtId="9" fontId="0" fillId="0" borderId="0" xfId="0" applyNumberFormat="1" applyAlignment="1">
      <alignment horizontal="center" vertical="center"/>
    </xf>
    <xf numFmtId="0" fontId="13" fillId="0" borderId="0" xfId="0" applyFont="1" applyAlignment="1">
      <alignment horizontal="center" vertical="center"/>
    </xf>
    <xf numFmtId="14" fontId="0" fillId="0" borderId="0" xfId="0" applyNumberFormat="1"/>
    <xf numFmtId="0" fontId="0" fillId="0" borderId="1" xfId="0" applyBorder="1" applyAlignment="1">
      <alignment horizontal="center" vertical="center"/>
    </xf>
    <xf numFmtId="0" fontId="0" fillId="0" borderId="2" xfId="0" applyBorder="1" applyAlignment="1">
      <alignment horizontal="center"/>
    </xf>
    <xf numFmtId="0" fontId="13" fillId="0" borderId="0" xfId="0" applyFont="1"/>
    <xf numFmtId="0" fontId="13" fillId="0" borderId="0" xfId="0" applyFont="1" applyAlignment="1">
      <alignment horizontal="center"/>
    </xf>
    <xf numFmtId="0" fontId="0" fillId="0" borderId="2" xfId="0" applyBorder="1" applyAlignment="1">
      <alignment horizontal="right"/>
    </xf>
    <xf numFmtId="2" fontId="0" fillId="0" borderId="0" xfId="0" applyNumberFormat="1"/>
    <xf numFmtId="166" fontId="0" fillId="0" borderId="0" xfId="0" applyNumberFormat="1"/>
    <xf numFmtId="167" fontId="0" fillId="0" borderId="0" xfId="0" applyNumberFormat="1" applyAlignment="1">
      <alignment horizontal="right"/>
    </xf>
    <xf numFmtId="167" fontId="0" fillId="0" borderId="0" xfId="0" applyNumberFormat="1"/>
    <xf numFmtId="6" fontId="0" fillId="0" borderId="0" xfId="0" applyNumberFormat="1"/>
    <xf numFmtId="2" fontId="15" fillId="0" borderId="1" xfId="0" applyNumberFormat="1" applyFont="1" applyBorder="1" applyAlignment="1">
      <alignment wrapText="1"/>
    </xf>
    <xf numFmtId="2" fontId="15" fillId="12" borderId="1" xfId="0" applyNumberFormat="1" applyFont="1" applyFill="1" applyBorder="1" applyAlignment="1">
      <alignment wrapText="1"/>
    </xf>
    <xf numFmtId="1" fontId="0" fillId="0" borderId="0" xfId="0" applyNumberFormat="1"/>
    <xf numFmtId="165" fontId="0" fillId="0" borderId="0" xfId="0" applyNumberFormat="1"/>
    <xf numFmtId="166" fontId="13" fillId="0" borderId="0" xfId="0" applyNumberFormat="1" applyFont="1"/>
    <xf numFmtId="168" fontId="0" fillId="0" borderId="1" xfId="0" applyNumberFormat="1" applyBorder="1"/>
    <xf numFmtId="9" fontId="13" fillId="10" borderId="1" xfId="0" applyNumberFormat="1" applyFont="1" applyFill="1" applyBorder="1"/>
    <xf numFmtId="10" fontId="13" fillId="10" borderId="1" xfId="0" applyNumberFormat="1" applyFont="1" applyFill="1" applyBorder="1"/>
    <xf numFmtId="9" fontId="13" fillId="10" borderId="15" xfId="0" applyNumberFormat="1" applyFont="1" applyFill="1" applyBorder="1"/>
    <xf numFmtId="168" fontId="0" fillId="0" borderId="15" xfId="0" applyNumberFormat="1" applyBorder="1"/>
    <xf numFmtId="0" fontId="0" fillId="0" borderId="18" xfId="0" applyBorder="1"/>
    <xf numFmtId="0" fontId="17" fillId="8" borderId="19" xfId="0" applyFont="1" applyFill="1" applyBorder="1"/>
    <xf numFmtId="0" fontId="16" fillId="10" borderId="19" xfId="0" applyFont="1" applyFill="1" applyBorder="1"/>
    <xf numFmtId="0" fontId="16" fillId="14" borderId="19" xfId="0" applyFont="1" applyFill="1" applyBorder="1"/>
    <xf numFmtId="9" fontId="13" fillId="14" borderId="15" xfId="0" applyNumberFormat="1" applyFont="1" applyFill="1" applyBorder="1"/>
    <xf numFmtId="9" fontId="13" fillId="14" borderId="1" xfId="0" applyNumberFormat="1" applyFont="1" applyFill="1" applyBorder="1"/>
    <xf numFmtId="10" fontId="13" fillId="14" borderId="1" xfId="0" applyNumberFormat="1" applyFont="1" applyFill="1" applyBorder="1"/>
    <xf numFmtId="2" fontId="0" fillId="0" borderId="1" xfId="0" applyNumberFormat="1" applyBorder="1"/>
    <xf numFmtId="14" fontId="2" fillId="0" borderId="0" xfId="0" applyNumberFormat="1" applyFont="1" applyAlignment="1">
      <alignment horizontal="left"/>
    </xf>
    <xf numFmtId="0" fontId="4" fillId="0" borderId="0" xfId="0" applyFont="1"/>
    <xf numFmtId="2" fontId="3" fillId="0" borderId="0" xfId="0" applyNumberFormat="1" applyFont="1"/>
    <xf numFmtId="1" fontId="4" fillId="0" borderId="0" xfId="0" applyNumberFormat="1" applyFont="1"/>
    <xf numFmtId="10" fontId="10" fillId="0" borderId="0" xfId="0" applyNumberFormat="1" applyFont="1"/>
    <xf numFmtId="165" fontId="3" fillId="0" borderId="0" xfId="0" applyNumberFormat="1" applyFont="1"/>
    <xf numFmtId="0" fontId="1" fillId="0" borderId="0" xfId="0" applyFont="1"/>
    <xf numFmtId="0" fontId="1" fillId="0" borderId="0" xfId="0" applyFont="1" applyAlignment="1">
      <alignment horizontal="center"/>
    </xf>
    <xf numFmtId="14" fontId="2" fillId="0" borderId="0" xfId="0" applyNumberFormat="1" applyFont="1" applyAlignment="1">
      <alignment horizontal="right"/>
    </xf>
    <xf numFmtId="0" fontId="14" fillId="0" borderId="0" xfId="0" applyFont="1" applyAlignment="1">
      <alignment horizontal="right"/>
    </xf>
    <xf numFmtId="0" fontId="4" fillId="0" borderId="0" xfId="0" applyFont="1" applyAlignment="1">
      <alignment horizontal="right"/>
    </xf>
    <xf numFmtId="0" fontId="5" fillId="0" borderId="0" xfId="0" applyFont="1"/>
    <xf numFmtId="9" fontId="4" fillId="0" borderId="0" xfId="0" applyNumberFormat="1" applyFont="1"/>
    <xf numFmtId="0" fontId="6" fillId="0" borderId="0" xfId="0" applyFont="1"/>
    <xf numFmtId="0" fontId="7" fillId="0" borderId="0" xfId="0" applyFont="1" applyAlignment="1">
      <alignment horizontal="right"/>
    </xf>
    <xf numFmtId="1" fontId="7" fillId="0" borderId="0" xfId="0" applyNumberFormat="1" applyFont="1" applyAlignment="1">
      <alignment horizontal="right"/>
    </xf>
    <xf numFmtId="0" fontId="5" fillId="0" borderId="0" xfId="0" applyFont="1" applyAlignment="1">
      <alignment horizontal="left"/>
    </xf>
    <xf numFmtId="164" fontId="4" fillId="0" borderId="0" xfId="0" applyNumberFormat="1" applyFont="1"/>
    <xf numFmtId="9" fontId="5" fillId="0" borderId="0" xfId="0" applyNumberFormat="1" applyFont="1"/>
    <xf numFmtId="166" fontId="14" fillId="0" borderId="0" xfId="0" applyNumberFormat="1" applyFont="1" applyAlignment="1">
      <alignment horizontal="right"/>
    </xf>
    <xf numFmtId="166" fontId="7" fillId="0" borderId="0" xfId="0" applyNumberFormat="1" applyFont="1"/>
    <xf numFmtId="3" fontId="7" fillId="0" borderId="0" xfId="0" applyNumberFormat="1" applyFont="1" applyAlignment="1">
      <alignment horizontal="right"/>
    </xf>
    <xf numFmtId="166" fontId="4" fillId="0" borderId="0" xfId="0" applyNumberFormat="1" applyFont="1"/>
    <xf numFmtId="10" fontId="5" fillId="0" borderId="0" xfId="0" applyNumberFormat="1" applyFont="1"/>
    <xf numFmtId="166" fontId="3" fillId="0" borderId="0" xfId="0" applyNumberFormat="1" applyFont="1" applyAlignment="1">
      <alignment horizontal="right"/>
    </xf>
    <xf numFmtId="0" fontId="1" fillId="2" borderId="1" xfId="0" applyFont="1" applyFill="1" applyBorder="1" applyAlignment="1">
      <alignment horizontal="center" vertical="center"/>
    </xf>
    <xf numFmtId="14" fontId="2" fillId="2" borderId="1" xfId="0" applyNumberFormat="1" applyFont="1" applyFill="1" applyBorder="1" applyAlignment="1">
      <alignment horizontal="left" vertical="center"/>
    </xf>
    <xf numFmtId="14" fontId="2" fillId="2" borderId="1" xfId="0" applyNumberFormat="1" applyFont="1" applyFill="1" applyBorder="1" applyAlignment="1">
      <alignment horizontal="center" vertical="center"/>
    </xf>
    <xf numFmtId="0" fontId="18" fillId="0" borderId="1" xfId="0" applyFont="1" applyBorder="1" applyAlignment="1">
      <alignment horizontal="center" vertical="center"/>
    </xf>
    <xf numFmtId="0" fontId="5" fillId="0" borderId="1" xfId="0" applyFont="1" applyBorder="1" applyAlignment="1">
      <alignment horizontal="left" vertical="center"/>
    </xf>
    <xf numFmtId="9" fontId="4" fillId="0" borderId="1" xfId="0" applyNumberFormat="1" applyFont="1" applyBorder="1" applyAlignment="1">
      <alignment horizontal="center" vertical="center"/>
    </xf>
    <xf numFmtId="10" fontId="5" fillId="0" borderId="1" xfId="0" applyNumberFormat="1" applyFont="1" applyBorder="1" applyAlignment="1">
      <alignment horizontal="center" vertical="center"/>
    </xf>
    <xf numFmtId="164" fontId="7" fillId="0" borderId="1" xfId="0" applyNumberFormat="1" applyFont="1" applyBorder="1" applyAlignment="1">
      <alignment horizontal="center" vertical="center"/>
    </xf>
    <xf numFmtId="166" fontId="0" fillId="0" borderId="1" xfId="0" applyNumberFormat="1" applyBorder="1" applyAlignment="1">
      <alignment horizontal="center" vertical="center"/>
    </xf>
    <xf numFmtId="166" fontId="0" fillId="15" borderId="1" xfId="0" applyNumberFormat="1" applyFill="1" applyBorder="1" applyAlignment="1">
      <alignment horizontal="left" vertical="center"/>
    </xf>
    <xf numFmtId="166" fontId="0" fillId="15" borderId="1" xfId="0" applyNumberFormat="1" applyFill="1" applyBorder="1" applyAlignment="1">
      <alignment horizontal="center" vertical="center"/>
    </xf>
    <xf numFmtId="9" fontId="5" fillId="0" borderId="1" xfId="0" applyNumberFormat="1" applyFont="1" applyBorder="1" applyAlignment="1">
      <alignment horizontal="center" vertical="center"/>
    </xf>
    <xf numFmtId="14" fontId="0" fillId="0" borderId="0" xfId="0" applyNumberFormat="1" applyAlignment="1">
      <alignment horizontal="center" vertical="center"/>
    </xf>
    <xf numFmtId="0" fontId="4" fillId="0" borderId="1" xfId="0" applyFont="1" applyBorder="1" applyAlignment="1">
      <alignment horizontal="center" vertical="center"/>
    </xf>
    <xf numFmtId="0" fontId="4" fillId="0" borderId="0" xfId="0" applyFont="1" applyAlignment="1">
      <alignment horizontal="center" vertical="center"/>
    </xf>
    <xf numFmtId="0" fontId="9" fillId="0" borderId="0" xfId="0" applyFont="1" applyAlignment="1">
      <alignment horizontal="center" vertical="center"/>
    </xf>
    <xf numFmtId="3" fontId="7" fillId="5" borderId="1" xfId="0" applyNumberFormat="1" applyFont="1" applyFill="1" applyBorder="1" applyAlignment="1">
      <alignment horizontal="center" vertical="center"/>
    </xf>
    <xf numFmtId="3" fontId="7" fillId="0" borderId="0" xfId="0" applyNumberFormat="1" applyFont="1" applyAlignment="1">
      <alignment horizontal="center" vertical="center"/>
    </xf>
    <xf numFmtId="166" fontId="14" fillId="9" borderId="1" xfId="0" applyNumberFormat="1" applyFont="1" applyFill="1" applyBorder="1" applyAlignment="1">
      <alignment horizontal="center" vertical="center"/>
    </xf>
    <xf numFmtId="166" fontId="9" fillId="0" borderId="0" xfId="0" applyNumberFormat="1" applyFont="1" applyAlignment="1">
      <alignment horizontal="center" vertical="center"/>
    </xf>
    <xf numFmtId="10" fontId="4" fillId="0" borderId="1" xfId="0" applyNumberFormat="1" applyFont="1" applyBorder="1" applyAlignment="1">
      <alignment horizontal="center"/>
    </xf>
    <xf numFmtId="165" fontId="3" fillId="3" borderId="1" xfId="0" applyNumberFormat="1" applyFont="1" applyFill="1" applyBorder="1" applyAlignment="1">
      <alignment horizontal="center"/>
    </xf>
    <xf numFmtId="165" fontId="3" fillId="3" borderId="2" xfId="0" applyNumberFormat="1" applyFont="1" applyFill="1" applyBorder="1" applyAlignment="1">
      <alignment horizontal="center"/>
    </xf>
    <xf numFmtId="167" fontId="0" fillId="0" borderId="1" xfId="0" applyNumberFormat="1" applyBorder="1" applyAlignment="1">
      <alignment horizontal="center"/>
    </xf>
    <xf numFmtId="166" fontId="7" fillId="4" borderId="3" xfId="0" applyNumberFormat="1" applyFont="1" applyFill="1" applyBorder="1"/>
    <xf numFmtId="0" fontId="0" fillId="0" borderId="4" xfId="0" applyBorder="1"/>
    <xf numFmtId="0" fontId="0" fillId="0" borderId="20" xfId="0" applyBorder="1"/>
    <xf numFmtId="166" fontId="19" fillId="0" borderId="1" xfId="0" applyNumberFormat="1" applyFont="1" applyBorder="1" applyAlignment="1">
      <alignment horizontal="center" vertical="center"/>
    </xf>
    <xf numFmtId="0" fontId="0" fillId="0" borderId="4" xfId="0" applyBorder="1" applyAlignment="1">
      <alignment horizontal="left" vertical="center"/>
    </xf>
    <xf numFmtId="0" fontId="0" fillId="0" borderId="4" xfId="0" applyBorder="1" applyAlignment="1">
      <alignment horizontal="center" vertical="center"/>
    </xf>
    <xf numFmtId="2" fontId="8" fillId="3" borderId="1" xfId="0" applyNumberFormat="1" applyFont="1" applyFill="1" applyBorder="1" applyAlignment="1">
      <alignment horizontal="left" vertical="center"/>
    </xf>
    <xf numFmtId="2" fontId="9" fillId="3" borderId="1" xfId="0" applyNumberFormat="1" applyFont="1" applyFill="1" applyBorder="1" applyAlignment="1">
      <alignment horizontal="left" vertical="center"/>
    </xf>
    <xf numFmtId="1" fontId="5" fillId="0" borderId="1" xfId="0" applyNumberFormat="1" applyFont="1" applyBorder="1" applyAlignment="1">
      <alignment horizontal="center"/>
    </xf>
    <xf numFmtId="9" fontId="4" fillId="0" borderId="2" xfId="0" applyNumberFormat="1" applyFont="1" applyBorder="1" applyAlignment="1">
      <alignment horizontal="left"/>
    </xf>
    <xf numFmtId="10" fontId="5" fillId="0" borderId="2" xfId="0" applyNumberFormat="1" applyFont="1" applyBorder="1" applyAlignment="1">
      <alignment horizontal="left"/>
    </xf>
    <xf numFmtId="2" fontId="8" fillId="3" borderId="2" xfId="0" applyNumberFormat="1" applyFont="1" applyFill="1" applyBorder="1" applyAlignment="1">
      <alignment horizontal="left" vertical="center"/>
    </xf>
    <xf numFmtId="2" fontId="9" fillId="3" borderId="2" xfId="0" applyNumberFormat="1" applyFont="1" applyFill="1" applyBorder="1" applyAlignment="1">
      <alignment horizontal="left" vertical="center"/>
    </xf>
    <xf numFmtId="0" fontId="1" fillId="2" borderId="3" xfId="0" applyFont="1" applyFill="1" applyBorder="1" applyAlignment="1">
      <alignment horizontal="left"/>
    </xf>
    <xf numFmtId="1" fontId="3" fillId="3" borderId="1" xfId="0" applyNumberFormat="1" applyFont="1" applyFill="1" applyBorder="1"/>
    <xf numFmtId="1" fontId="3" fillId="0" borderId="0" xfId="0" applyNumberFormat="1" applyFont="1"/>
    <xf numFmtId="0" fontId="6" fillId="0" borderId="2" xfId="0" applyFont="1" applyBorder="1"/>
    <xf numFmtId="1" fontId="3" fillId="3" borderId="3" xfId="0" applyNumberFormat="1" applyFont="1" applyFill="1" applyBorder="1" applyAlignment="1">
      <alignment horizontal="center"/>
    </xf>
    <xf numFmtId="9" fontId="4" fillId="0" borderId="4" xfId="0" applyNumberFormat="1" applyFont="1" applyBorder="1" applyAlignment="1">
      <alignment horizontal="center"/>
    </xf>
    <xf numFmtId="166" fontId="5" fillId="0" borderId="3" xfId="0" applyNumberFormat="1" applyFont="1" applyBorder="1"/>
    <xf numFmtId="0" fontId="5" fillId="0" borderId="2" xfId="0" applyFont="1" applyBorder="1" applyAlignment="1">
      <alignment horizontal="left"/>
    </xf>
    <xf numFmtId="0" fontId="0" fillId="0" borderId="2" xfId="0" applyBorder="1" applyAlignment="1">
      <alignment horizontal="left"/>
    </xf>
    <xf numFmtId="0" fontId="1" fillId="2" borderId="15" xfId="0" applyFont="1" applyFill="1" applyBorder="1" applyAlignment="1">
      <alignment horizontal="right"/>
    </xf>
    <xf numFmtId="0" fontId="2" fillId="2" borderId="15" xfId="0" applyFont="1" applyFill="1" applyBorder="1" applyAlignment="1">
      <alignment horizontal="right"/>
    </xf>
    <xf numFmtId="0" fontId="4" fillId="0" borderId="15" xfId="0" applyFont="1" applyBorder="1" applyAlignment="1">
      <alignment horizontal="right"/>
    </xf>
    <xf numFmtId="9" fontId="4" fillId="0" borderId="15" xfId="0" applyNumberFormat="1" applyFont="1" applyBorder="1"/>
    <xf numFmtId="1" fontId="4" fillId="0" borderId="15" xfId="0" applyNumberFormat="1" applyFont="1" applyBorder="1" applyAlignment="1">
      <alignment horizontal="right"/>
    </xf>
    <xf numFmtId="3" fontId="7" fillId="5" borderId="15" xfId="0" applyNumberFormat="1" applyFont="1" applyFill="1" applyBorder="1" applyAlignment="1">
      <alignment horizontal="right"/>
    </xf>
    <xf numFmtId="9" fontId="4" fillId="0" borderId="15" xfId="0" applyNumberFormat="1" applyFont="1" applyBorder="1" applyAlignment="1">
      <alignment horizontal="right"/>
    </xf>
    <xf numFmtId="10" fontId="5" fillId="0" borderId="15" xfId="0" applyNumberFormat="1" applyFont="1" applyBorder="1" applyAlignment="1">
      <alignment horizontal="right"/>
    </xf>
    <xf numFmtId="10" fontId="9" fillId="3" borderId="15" xfId="0" applyNumberFormat="1" applyFont="1" applyFill="1" applyBorder="1" applyAlignment="1">
      <alignment horizontal="right" vertical="center"/>
    </xf>
    <xf numFmtId="10" fontId="4" fillId="0" borderId="15" xfId="0" applyNumberFormat="1" applyFont="1" applyBorder="1" applyAlignment="1">
      <alignment horizontal="left"/>
    </xf>
    <xf numFmtId="166" fontId="9" fillId="3" borderId="15" xfId="0" applyNumberFormat="1" applyFont="1" applyFill="1" applyBorder="1" applyAlignment="1">
      <alignment horizontal="right" vertical="center"/>
    </xf>
    <xf numFmtId="166" fontId="4" fillId="0" borderId="15" xfId="0" applyNumberFormat="1" applyFont="1" applyBorder="1" applyAlignment="1">
      <alignment horizontal="right"/>
    </xf>
    <xf numFmtId="166" fontId="0" fillId="0" borderId="15" xfId="0" applyNumberFormat="1" applyBorder="1" applyAlignment="1">
      <alignment horizontal="right"/>
    </xf>
    <xf numFmtId="0" fontId="0" fillId="0" borderId="15" xfId="0" applyBorder="1" applyAlignment="1">
      <alignment horizontal="right"/>
    </xf>
    <xf numFmtId="0" fontId="1" fillId="2" borderId="21" xfId="0" applyFont="1" applyFill="1" applyBorder="1" applyAlignment="1">
      <alignment horizontal="right"/>
    </xf>
    <xf numFmtId="0" fontId="2" fillId="2" borderId="21" xfId="0" applyFont="1" applyFill="1" applyBorder="1" applyAlignment="1">
      <alignment horizontal="right"/>
    </xf>
    <xf numFmtId="0" fontId="4" fillId="0" borderId="21" xfId="0" applyFont="1" applyBorder="1" applyAlignment="1">
      <alignment horizontal="right"/>
    </xf>
    <xf numFmtId="9" fontId="4" fillId="0" borderId="21" xfId="0" applyNumberFormat="1" applyFont="1" applyBorder="1"/>
    <xf numFmtId="1" fontId="4" fillId="0" borderId="21" xfId="0" applyNumberFormat="1" applyFont="1" applyBorder="1" applyAlignment="1">
      <alignment horizontal="right"/>
    </xf>
    <xf numFmtId="3" fontId="7" fillId="5" borderId="21" xfId="0" applyNumberFormat="1" applyFont="1" applyFill="1" applyBorder="1" applyAlignment="1">
      <alignment horizontal="right"/>
    </xf>
    <xf numFmtId="9" fontId="4" fillId="0" borderId="21" xfId="0" applyNumberFormat="1" applyFont="1" applyBorder="1" applyAlignment="1">
      <alignment horizontal="right"/>
    </xf>
    <xf numFmtId="10" fontId="5" fillId="0" borderId="21" xfId="0" applyNumberFormat="1" applyFont="1" applyBorder="1" applyAlignment="1">
      <alignment horizontal="right"/>
    </xf>
    <xf numFmtId="10" fontId="9" fillId="3" borderId="21" xfId="0" applyNumberFormat="1" applyFont="1" applyFill="1" applyBorder="1" applyAlignment="1">
      <alignment horizontal="right" vertical="center"/>
    </xf>
    <xf numFmtId="10" fontId="4" fillId="0" borderId="21" xfId="0" applyNumberFormat="1" applyFont="1" applyBorder="1" applyAlignment="1">
      <alignment horizontal="left"/>
    </xf>
    <xf numFmtId="166" fontId="9" fillId="3" borderId="21" xfId="0" applyNumberFormat="1" applyFont="1" applyFill="1" applyBorder="1" applyAlignment="1">
      <alignment horizontal="right" vertical="center"/>
    </xf>
    <xf numFmtId="166" fontId="4" fillId="0" borderId="21" xfId="0" applyNumberFormat="1" applyFont="1" applyBorder="1" applyAlignment="1">
      <alignment horizontal="right"/>
    </xf>
    <xf numFmtId="166" fontId="7" fillId="5" borderId="21" xfId="0" applyNumberFormat="1" applyFont="1" applyFill="1" applyBorder="1" applyAlignment="1">
      <alignment horizontal="right"/>
    </xf>
    <xf numFmtId="166" fontId="0" fillId="0" borderId="21" xfId="0" applyNumberFormat="1" applyBorder="1" applyAlignment="1">
      <alignment horizontal="right"/>
    </xf>
    <xf numFmtId="0" fontId="0" fillId="0" borderId="21" xfId="0" applyBorder="1" applyAlignment="1">
      <alignment horizontal="right"/>
    </xf>
    <xf numFmtId="1" fontId="4" fillId="0" borderId="2" xfId="0" applyNumberFormat="1" applyFont="1" applyBorder="1" applyAlignment="1">
      <alignment horizontal="left" vertical="center"/>
    </xf>
    <xf numFmtId="0" fontId="9" fillId="3" borderId="3" xfId="0" applyFont="1" applyFill="1" applyBorder="1" applyAlignment="1">
      <alignment horizontal="center" vertical="center"/>
    </xf>
    <xf numFmtId="0" fontId="14" fillId="9" borderId="3" xfId="0" applyFont="1" applyFill="1" applyBorder="1" applyAlignment="1">
      <alignment horizontal="center" vertical="center"/>
    </xf>
    <xf numFmtId="9" fontId="4" fillId="0" borderId="4" xfId="0" applyNumberFormat="1" applyFont="1" applyBorder="1" applyAlignment="1">
      <alignment horizontal="center" vertical="center"/>
    </xf>
    <xf numFmtId="0" fontId="19" fillId="0" borderId="21" xfId="0" applyFont="1" applyBorder="1" applyAlignment="1">
      <alignment horizontal="center" vertical="center"/>
    </xf>
    <xf numFmtId="166" fontId="7" fillId="16" borderId="1" xfId="0" applyNumberFormat="1" applyFont="1" applyFill="1" applyBorder="1" applyAlignment="1">
      <alignment horizontal="left" vertical="center"/>
    </xf>
    <xf numFmtId="3" fontId="7" fillId="15" borderId="2" xfId="0" applyNumberFormat="1" applyFont="1" applyFill="1" applyBorder="1" applyAlignment="1">
      <alignment horizontal="left" vertical="center"/>
    </xf>
    <xf numFmtId="1" fontId="21" fillId="15" borderId="21" xfId="1" applyNumberFormat="1" applyFont="1" applyFill="1" applyBorder="1" applyAlignment="1">
      <alignment horizontal="center"/>
    </xf>
    <xf numFmtId="1" fontId="21" fillId="15" borderId="21" xfId="2" applyNumberFormat="1" applyFont="1" applyFill="1" applyBorder="1" applyAlignment="1">
      <alignment horizontal="center"/>
    </xf>
    <xf numFmtId="1" fontId="7" fillId="15" borderId="21" xfId="0" applyNumberFormat="1" applyFont="1" applyFill="1" applyBorder="1" applyAlignment="1">
      <alignment horizontal="center" vertical="center"/>
    </xf>
    <xf numFmtId="1" fontId="8" fillId="3" borderId="1" xfId="0" applyNumberFormat="1" applyFont="1" applyFill="1" applyBorder="1" applyAlignment="1">
      <alignment horizontal="center" vertical="center"/>
    </xf>
    <xf numFmtId="1" fontId="8" fillId="3" borderId="2" xfId="0" applyNumberFormat="1" applyFont="1" applyFill="1" applyBorder="1" applyAlignment="1">
      <alignment horizontal="center" vertical="center"/>
    </xf>
    <xf numFmtId="0" fontId="9" fillId="3" borderId="2" xfId="0" applyFont="1" applyFill="1" applyBorder="1" applyAlignment="1">
      <alignment horizontal="center" vertical="center"/>
    </xf>
    <xf numFmtId="10" fontId="5" fillId="0" borderId="2" xfId="0" applyNumberFormat="1" applyFont="1" applyBorder="1" applyAlignment="1">
      <alignment horizontal="center"/>
    </xf>
    <xf numFmtId="10" fontId="9" fillId="3" borderId="2" xfId="0" applyNumberFormat="1" applyFont="1" applyFill="1" applyBorder="1" applyAlignment="1">
      <alignment horizontal="center" vertical="center"/>
    </xf>
    <xf numFmtId="166" fontId="9" fillId="3" borderId="2" xfId="0" applyNumberFormat="1" applyFont="1" applyFill="1" applyBorder="1" applyAlignment="1">
      <alignment horizontal="center" vertical="center"/>
    </xf>
    <xf numFmtId="166" fontId="0" fillId="0" borderId="1" xfId="0" applyNumberFormat="1" applyBorder="1" applyAlignment="1">
      <alignment horizontal="center"/>
    </xf>
    <xf numFmtId="166" fontId="0" fillId="0" borderId="2" xfId="0" applyNumberFormat="1" applyBorder="1" applyAlignment="1">
      <alignment horizontal="center"/>
    </xf>
    <xf numFmtId="0" fontId="2" fillId="2" borderId="1" xfId="0" applyFont="1" applyFill="1" applyBorder="1" applyAlignment="1">
      <alignment horizontal="center" vertical="center"/>
    </xf>
    <xf numFmtId="1" fontId="4" fillId="0" borderId="1" xfId="0" applyNumberFormat="1" applyFont="1" applyBorder="1" applyAlignment="1">
      <alignment horizontal="center" vertical="center"/>
    </xf>
    <xf numFmtId="10" fontId="4" fillId="0" borderId="1" xfId="0" applyNumberFormat="1" applyFont="1" applyBorder="1" applyAlignment="1">
      <alignment horizontal="center" vertical="center"/>
    </xf>
    <xf numFmtId="10" fontId="4" fillId="0" borderId="2" xfId="0" applyNumberFormat="1" applyFont="1" applyBorder="1" applyAlignment="1">
      <alignment horizontal="center" vertical="center"/>
    </xf>
    <xf numFmtId="10" fontId="5" fillId="0" borderId="2" xfId="0" applyNumberFormat="1" applyFont="1" applyBorder="1" applyAlignment="1">
      <alignment horizontal="center" vertical="center"/>
    </xf>
    <xf numFmtId="166" fontId="4" fillId="0" borderId="1" xfId="0" applyNumberFormat="1" applyFont="1" applyBorder="1" applyAlignment="1">
      <alignment horizontal="center" vertical="center"/>
    </xf>
    <xf numFmtId="166" fontId="4" fillId="0" borderId="2" xfId="0" applyNumberFormat="1" applyFont="1" applyBorder="1" applyAlignment="1">
      <alignment horizontal="center" vertical="center"/>
    </xf>
    <xf numFmtId="166" fontId="7" fillId="5" borderId="1" xfId="0" applyNumberFormat="1" applyFont="1" applyFill="1" applyBorder="1" applyAlignment="1">
      <alignment horizontal="center" vertical="center"/>
    </xf>
    <xf numFmtId="166" fontId="7" fillId="5" borderId="2" xfId="0" applyNumberFormat="1" applyFont="1" applyFill="1" applyBorder="1" applyAlignment="1">
      <alignment horizontal="center" vertical="center"/>
    </xf>
    <xf numFmtId="9" fontId="5" fillId="0" borderId="2" xfId="0" applyNumberFormat="1" applyFont="1" applyBorder="1" applyAlignment="1">
      <alignment horizontal="center" vertical="center"/>
    </xf>
    <xf numFmtId="166" fontId="0" fillId="0" borderId="2" xfId="0" applyNumberFormat="1" applyBorder="1" applyAlignment="1">
      <alignment horizontal="center" vertical="center"/>
    </xf>
    <xf numFmtId="166" fontId="0" fillId="0" borderId="4" xfId="0" applyNumberFormat="1" applyBorder="1" applyAlignment="1">
      <alignment horizontal="center" vertical="center"/>
    </xf>
    <xf numFmtId="165" fontId="19" fillId="15" borderId="1" xfId="0" applyNumberFormat="1" applyFont="1" applyFill="1" applyBorder="1" applyAlignment="1">
      <alignment horizontal="left" vertical="center"/>
    </xf>
    <xf numFmtId="1" fontId="9" fillId="3" borderId="21" xfId="0" applyNumberFormat="1" applyFont="1" applyFill="1" applyBorder="1" applyAlignment="1">
      <alignment horizontal="right" vertical="center"/>
    </xf>
    <xf numFmtId="0" fontId="0" fillId="0" borderId="1" xfId="0" applyBorder="1" applyAlignment="1">
      <alignment vertical="center" wrapText="1"/>
    </xf>
    <xf numFmtId="0" fontId="0" fillId="0" borderId="0" xfId="0" applyAlignment="1">
      <alignment vertical="center" wrapText="1"/>
    </xf>
    <xf numFmtId="0" fontId="22" fillId="6" borderId="0" xfId="0" applyFont="1" applyFill="1" applyAlignment="1">
      <alignment horizontal="center" vertical="center" wrapText="1"/>
    </xf>
    <xf numFmtId="0" fontId="0" fillId="0" borderId="3" xfId="0" applyBorder="1" applyAlignment="1">
      <alignment vertical="center" wrapText="1"/>
    </xf>
    <xf numFmtId="0" fontId="0" fillId="17" borderId="2" xfId="0" applyFill="1" applyBorder="1" applyAlignment="1">
      <alignment vertical="center" wrapText="1"/>
    </xf>
    <xf numFmtId="0" fontId="0" fillId="17" borderId="17" xfId="0" applyFill="1" applyBorder="1" applyAlignment="1">
      <alignment vertical="center" wrapText="1"/>
    </xf>
    <xf numFmtId="0" fontId="0" fillId="0" borderId="4" xfId="0" applyBorder="1" applyAlignment="1">
      <alignment vertical="center" wrapText="1"/>
    </xf>
    <xf numFmtId="0" fontId="0" fillId="0" borderId="4" xfId="0" applyBorder="1" applyAlignment="1">
      <alignment horizontal="center" vertical="center" wrapText="1"/>
    </xf>
    <xf numFmtId="0" fontId="13" fillId="0" borderId="1" xfId="0" applyFont="1" applyBorder="1"/>
    <xf numFmtId="14" fontId="2" fillId="2" borderId="3" xfId="0" applyNumberFormat="1" applyFont="1" applyFill="1" applyBorder="1" applyAlignment="1">
      <alignment horizontal="center" vertical="center"/>
    </xf>
    <xf numFmtId="0" fontId="13" fillId="0" borderId="2" xfId="0" applyFont="1" applyBorder="1"/>
    <xf numFmtId="14" fontId="2" fillId="2" borderId="14" xfId="0" applyNumberFormat="1" applyFont="1" applyFill="1" applyBorder="1" applyAlignment="1">
      <alignment horizontal="center" vertical="center"/>
    </xf>
    <xf numFmtId="166" fontId="23" fillId="0" borderId="3" xfId="0" applyNumberFormat="1" applyFont="1" applyBorder="1" applyAlignment="1">
      <alignment horizontal="center"/>
    </xf>
    <xf numFmtId="166" fontId="23" fillId="0" borderId="14" xfId="0" applyNumberFormat="1" applyFont="1" applyBorder="1" applyAlignment="1">
      <alignment horizontal="center"/>
    </xf>
    <xf numFmtId="0" fontId="23" fillId="0" borderId="1" xfId="0" applyFont="1" applyBorder="1" applyAlignment="1">
      <alignment horizontal="center"/>
    </xf>
    <xf numFmtId="0" fontId="13" fillId="10" borderId="2" xfId="0" applyFont="1" applyFill="1" applyBorder="1"/>
    <xf numFmtId="164" fontId="0" fillId="10" borderId="1" xfId="0" applyNumberFormat="1" applyFill="1" applyBorder="1" applyAlignment="1">
      <alignment horizontal="center"/>
    </xf>
    <xf numFmtId="0" fontId="0" fillId="10" borderId="0" xfId="0" applyFill="1"/>
    <xf numFmtId="166" fontId="0" fillId="0" borderId="0" xfId="0" applyNumberFormat="1" applyAlignment="1">
      <alignment horizontal="center"/>
    </xf>
    <xf numFmtId="166" fontId="13" fillId="0" borderId="1" xfId="0" applyNumberFormat="1" applyFont="1" applyBorder="1"/>
    <xf numFmtId="0" fontId="23" fillId="0" borderId="0" xfId="0" applyFont="1"/>
    <xf numFmtId="2" fontId="12" fillId="18" borderId="0" xfId="0" applyNumberFormat="1" applyFont="1" applyFill="1" applyAlignment="1">
      <alignment horizontal="center"/>
    </xf>
    <xf numFmtId="1" fontId="12" fillId="18" borderId="0" xfId="0" applyNumberFormat="1" applyFont="1" applyFill="1" applyAlignment="1">
      <alignment horizontal="center"/>
    </xf>
    <xf numFmtId="168" fontId="12" fillId="18" borderId="0" xfId="0" applyNumberFormat="1" applyFont="1" applyFill="1" applyAlignment="1">
      <alignment horizontal="center"/>
    </xf>
    <xf numFmtId="0" fontId="24" fillId="0" borderId="0" xfId="0" applyFont="1" applyAlignment="1">
      <alignment horizontal="center"/>
    </xf>
    <xf numFmtId="166" fontId="25" fillId="18" borderId="0" xfId="0" applyNumberFormat="1" applyFont="1" applyFill="1" applyAlignment="1">
      <alignment horizontal="center"/>
    </xf>
    <xf numFmtId="166" fontId="9" fillId="19" borderId="1" xfId="0" applyNumberFormat="1" applyFont="1" applyFill="1" applyBorder="1" applyAlignment="1">
      <alignment horizontal="center" vertical="center"/>
    </xf>
    <xf numFmtId="8" fontId="26" fillId="19" borderId="0" xfId="0" applyNumberFormat="1" applyFont="1" applyFill="1"/>
    <xf numFmtId="166" fontId="0" fillId="0" borderId="3" xfId="0" applyNumberFormat="1" applyBorder="1" applyAlignment="1">
      <alignment horizontal="center"/>
    </xf>
    <xf numFmtId="164" fontId="0" fillId="10" borderId="2" xfId="0" applyNumberFormat="1" applyFill="1" applyBorder="1" applyAlignment="1">
      <alignment horizontal="center"/>
    </xf>
    <xf numFmtId="166" fontId="0" fillId="0" borderId="14" xfId="0" applyNumberFormat="1" applyBorder="1" applyAlignment="1">
      <alignment horizontal="center"/>
    </xf>
    <xf numFmtId="166" fontId="0" fillId="0" borderId="4" xfId="0" applyNumberFormat="1" applyBorder="1" applyAlignment="1">
      <alignment horizontal="center"/>
    </xf>
    <xf numFmtId="0" fontId="0" fillId="0" borderId="2" xfId="0" applyBorder="1" applyAlignment="1">
      <alignment horizontal="center" vertical="center"/>
    </xf>
    <xf numFmtId="0" fontId="0" fillId="0" borderId="3" xfId="0" applyBorder="1"/>
    <xf numFmtId="0" fontId="0" fillId="0" borderId="14" xfId="0" applyBorder="1" applyAlignment="1">
      <alignment horizontal="center"/>
    </xf>
    <xf numFmtId="164" fontId="0" fillId="10" borderId="4" xfId="0" applyNumberFormat="1" applyFill="1" applyBorder="1" applyAlignment="1">
      <alignment horizontal="center"/>
    </xf>
    <xf numFmtId="164" fontId="0" fillId="10" borderId="20" xfId="0" applyNumberFormat="1" applyFill="1" applyBorder="1" applyAlignment="1">
      <alignment horizontal="center"/>
    </xf>
    <xf numFmtId="166" fontId="27" fillId="3" borderId="1" xfId="0" applyNumberFormat="1" applyFont="1" applyFill="1" applyBorder="1" applyAlignment="1">
      <alignment horizontal="left" vertical="center"/>
    </xf>
    <xf numFmtId="2" fontId="27" fillId="3" borderId="1" xfId="0" applyNumberFormat="1" applyFont="1" applyFill="1" applyBorder="1" applyAlignment="1">
      <alignment horizontal="left" vertical="center"/>
    </xf>
    <xf numFmtId="168" fontId="25" fillId="18" borderId="0" xfId="0" applyNumberFormat="1" applyFont="1" applyFill="1" applyAlignment="1">
      <alignment horizontal="center"/>
    </xf>
    <xf numFmtId="169" fontId="12" fillId="18" borderId="0" xfId="0" applyNumberFormat="1" applyFont="1" applyFill="1" applyAlignment="1">
      <alignment horizontal="center"/>
    </xf>
    <xf numFmtId="8" fontId="27" fillId="3" borderId="1" xfId="0" applyNumberFormat="1" applyFont="1" applyFill="1" applyBorder="1"/>
    <xf numFmtId="8" fontId="27" fillId="3" borderId="15" xfId="0" applyNumberFormat="1" applyFont="1" applyFill="1" applyBorder="1"/>
    <xf numFmtId="0" fontId="27" fillId="3" borderId="3" xfId="0" applyFont="1" applyFill="1" applyBorder="1" applyAlignment="1">
      <alignment horizontal="center"/>
    </xf>
    <xf numFmtId="0" fontId="27" fillId="3" borderId="22" xfId="0" applyFont="1" applyFill="1" applyBorder="1" applyAlignment="1">
      <alignment horizontal="center"/>
    </xf>
    <xf numFmtId="0" fontId="28" fillId="3" borderId="3" xfId="0" applyFont="1" applyFill="1" applyBorder="1" applyAlignment="1">
      <alignment horizontal="center"/>
    </xf>
    <xf numFmtId="0" fontId="28" fillId="3" borderId="22" xfId="0" applyFont="1" applyFill="1" applyBorder="1" applyAlignment="1">
      <alignment horizontal="center"/>
    </xf>
    <xf numFmtId="6" fontId="28" fillId="3" borderId="1" xfId="0" applyNumberFormat="1" applyFont="1" applyFill="1" applyBorder="1"/>
    <xf numFmtId="6" fontId="28" fillId="3" borderId="15" xfId="0" applyNumberFormat="1" applyFont="1" applyFill="1" applyBorder="1"/>
    <xf numFmtId="0" fontId="13" fillId="0" borderId="3" xfId="0" applyFont="1" applyBorder="1" applyAlignment="1">
      <alignment vertical="center" wrapText="1"/>
    </xf>
    <xf numFmtId="1" fontId="4" fillId="15" borderId="2" xfId="0" applyNumberFormat="1" applyFont="1" applyFill="1" applyBorder="1"/>
    <xf numFmtId="1" fontId="4" fillId="15" borderId="21" xfId="0" applyNumberFormat="1" applyFont="1" applyFill="1" applyBorder="1" applyAlignment="1">
      <alignment horizontal="center"/>
    </xf>
    <xf numFmtId="1" fontId="4" fillId="15" borderId="0" xfId="0" applyNumberFormat="1" applyFont="1" applyFill="1"/>
    <xf numFmtId="0" fontId="0" fillId="15" borderId="0" xfId="0" applyFill="1"/>
    <xf numFmtId="166" fontId="4" fillId="15" borderId="1" xfId="0" applyNumberFormat="1" applyFont="1" applyFill="1" applyBorder="1"/>
    <xf numFmtId="0" fontId="7" fillId="15" borderId="0" xfId="0" applyFont="1" applyFill="1"/>
    <xf numFmtId="166" fontId="13" fillId="0" borderId="14" xfId="0" applyNumberFormat="1" applyFont="1" applyBorder="1"/>
    <xf numFmtId="166" fontId="0" fillId="0" borderId="4" xfId="0" applyNumberFormat="1" applyBorder="1"/>
    <xf numFmtId="166" fontId="0" fillId="0" borderId="1" xfId="0" applyNumberFormat="1" applyBorder="1"/>
    <xf numFmtId="0" fontId="1" fillId="2" borderId="2" xfId="0" applyFont="1" applyFill="1" applyBorder="1" applyAlignment="1">
      <alignment horizontal="center" vertical="center"/>
    </xf>
    <xf numFmtId="14" fontId="2" fillId="2" borderId="2" xfId="0" applyNumberFormat="1" applyFont="1" applyFill="1" applyBorder="1" applyAlignment="1">
      <alignment horizontal="center" vertical="center"/>
    </xf>
    <xf numFmtId="0" fontId="0" fillId="0" borderId="14" xfId="0" applyBorder="1"/>
    <xf numFmtId="166" fontId="0" fillId="0" borderId="20" xfId="0" applyNumberFormat="1" applyBorder="1"/>
    <xf numFmtId="166" fontId="0" fillId="0" borderId="20" xfId="0" applyNumberFormat="1" applyBorder="1" applyAlignment="1">
      <alignment horizontal="center"/>
    </xf>
    <xf numFmtId="1" fontId="3" fillId="3" borderId="14" xfId="0" applyNumberFormat="1" applyFont="1" applyFill="1" applyBorder="1" applyAlignment="1">
      <alignment horizontal="center"/>
    </xf>
    <xf numFmtId="1" fontId="5" fillId="0" borderId="21" xfId="0" applyNumberFormat="1" applyFont="1" applyBorder="1" applyAlignment="1">
      <alignment horizontal="center"/>
    </xf>
    <xf numFmtId="10" fontId="3" fillId="3" borderId="1" xfId="0" applyNumberFormat="1" applyFont="1" applyFill="1" applyBorder="1"/>
    <xf numFmtId="10" fontId="3" fillId="3" borderId="1" xfId="0" applyNumberFormat="1" applyFont="1" applyFill="1" applyBorder="1" applyAlignment="1">
      <alignment horizontal="center"/>
    </xf>
    <xf numFmtId="10" fontId="3" fillId="0" borderId="0" xfId="0" applyNumberFormat="1" applyFont="1"/>
    <xf numFmtId="165" fontId="5" fillId="15" borderId="3" xfId="0" applyNumberFormat="1" applyFont="1" applyFill="1" applyBorder="1" applyAlignment="1">
      <alignment horizontal="left" indent="2"/>
    </xf>
    <xf numFmtId="9" fontId="4" fillId="0" borderId="0" xfId="0" applyNumberFormat="1" applyFont="1" applyAlignment="1">
      <alignment horizontal="right"/>
    </xf>
    <xf numFmtId="9" fontId="5" fillId="0" borderId="0" xfId="0" applyNumberFormat="1" applyFont="1" applyAlignment="1">
      <alignment horizontal="right"/>
    </xf>
    <xf numFmtId="10" fontId="3" fillId="0" borderId="0" xfId="0" applyNumberFormat="1" applyFont="1" applyAlignment="1">
      <alignment horizontal="right"/>
    </xf>
    <xf numFmtId="10" fontId="4" fillId="0" borderId="0" xfId="0" applyNumberFormat="1" applyFont="1" applyAlignment="1">
      <alignment horizontal="right"/>
    </xf>
    <xf numFmtId="10" fontId="5" fillId="0" borderId="0" xfId="0" applyNumberFormat="1" applyFont="1" applyAlignment="1">
      <alignment horizontal="right"/>
    </xf>
    <xf numFmtId="2" fontId="4" fillId="0" borderId="1" xfId="0" applyNumberFormat="1" applyFont="1" applyBorder="1" applyAlignment="1">
      <alignment horizontal="right"/>
    </xf>
    <xf numFmtId="0" fontId="2" fillId="6" borderId="16" xfId="0" applyFont="1" applyFill="1" applyBorder="1" applyAlignment="1">
      <alignment horizontal="center" wrapText="1"/>
    </xf>
    <xf numFmtId="0" fontId="2" fillId="13" borderId="16" xfId="0" applyFont="1" applyFill="1" applyBorder="1" applyAlignment="1">
      <alignment horizontal="center" wrapText="1"/>
    </xf>
    <xf numFmtId="0" fontId="5" fillId="3" borderId="1" xfId="0" applyFont="1" applyFill="1" applyBorder="1" applyAlignment="1">
      <alignment vertical="center"/>
    </xf>
    <xf numFmtId="10" fontId="5" fillId="3" borderId="1" xfId="0" applyNumberFormat="1" applyFont="1" applyFill="1" applyBorder="1" applyAlignment="1">
      <alignment vertical="center"/>
    </xf>
    <xf numFmtId="10" fontId="5" fillId="3" borderId="1" xfId="0" applyNumberFormat="1" applyFont="1" applyFill="1" applyBorder="1" applyAlignment="1">
      <alignment horizontal="right" vertical="center"/>
    </xf>
    <xf numFmtId="166" fontId="5" fillId="3" borderId="1" xfId="0" applyNumberFormat="1" applyFont="1" applyFill="1" applyBorder="1" applyAlignment="1">
      <alignment vertical="center"/>
    </xf>
    <xf numFmtId="166" fontId="5" fillId="3" borderId="1" xfId="0" applyNumberFormat="1" applyFont="1" applyFill="1" applyBorder="1" applyAlignment="1">
      <alignment horizontal="right" vertical="center"/>
    </xf>
    <xf numFmtId="166" fontId="0" fillId="0" borderId="2" xfId="0" applyNumberFormat="1" applyBorder="1"/>
    <xf numFmtId="0" fontId="0" fillId="0" borderId="0" xfId="0" applyAlignment="1">
      <alignment wrapText="1"/>
    </xf>
    <xf numFmtId="0" fontId="0" fillId="10" borderId="1" xfId="0" applyFill="1" applyBorder="1"/>
    <xf numFmtId="10" fontId="0" fillId="0" borderId="0" xfId="0" applyNumberFormat="1" applyAlignment="1">
      <alignment horizontal="center"/>
    </xf>
    <xf numFmtId="8" fontId="9" fillId="3" borderId="3" xfId="0" applyNumberFormat="1" applyFont="1" applyFill="1" applyBorder="1" applyAlignment="1">
      <alignment horizontal="center" vertical="center"/>
    </xf>
    <xf numFmtId="0" fontId="0" fillId="0" borderId="0" xfId="0" applyAlignment="1">
      <alignment vertical="top" wrapText="1"/>
    </xf>
    <xf numFmtId="0" fontId="0" fillId="0" borderId="0" xfId="0" applyAlignment="1">
      <alignment vertical="center"/>
    </xf>
    <xf numFmtId="0" fontId="0" fillId="7" borderId="0" xfId="0" applyFill="1" applyAlignment="1">
      <alignment horizontal="center"/>
    </xf>
    <xf numFmtId="9" fontId="4" fillId="0" borderId="0" xfId="0" applyNumberFormat="1" applyFont="1" applyAlignment="1">
      <alignment horizontal="center"/>
    </xf>
    <xf numFmtId="0" fontId="13" fillId="15" borderId="0" xfId="0" applyFont="1" applyFill="1"/>
    <xf numFmtId="166" fontId="0" fillId="15" borderId="0" xfId="0" applyNumberFormat="1" applyFill="1" applyAlignment="1">
      <alignment horizontal="center"/>
    </xf>
    <xf numFmtId="0" fontId="0" fillId="21" borderId="0" xfId="0" applyFill="1" applyAlignment="1">
      <alignment horizontal="center"/>
    </xf>
    <xf numFmtId="0" fontId="29" fillId="3" borderId="1" xfId="0" applyFont="1" applyFill="1" applyBorder="1" applyAlignment="1">
      <alignment horizontal="center" vertical="center"/>
    </xf>
    <xf numFmtId="1" fontId="29" fillId="3" borderId="21" xfId="0" applyNumberFormat="1" applyFont="1" applyFill="1" applyBorder="1" applyAlignment="1">
      <alignment horizontal="right" vertical="center"/>
    </xf>
    <xf numFmtId="3" fontId="30" fillId="5" borderId="1" xfId="0" applyNumberFormat="1" applyFont="1" applyFill="1" applyBorder="1" applyAlignment="1">
      <alignment horizontal="right"/>
    </xf>
    <xf numFmtId="166" fontId="29" fillId="3" borderId="21" xfId="0" applyNumberFormat="1" applyFont="1" applyFill="1" applyBorder="1" applyAlignment="1">
      <alignment horizontal="right" vertical="center"/>
    </xf>
    <xf numFmtId="166" fontId="30" fillId="5" borderId="21" xfId="0" applyNumberFormat="1" applyFont="1" applyFill="1" applyBorder="1" applyAlignment="1">
      <alignment horizontal="right"/>
    </xf>
    <xf numFmtId="10" fontId="0" fillId="0" borderId="0" xfId="3" applyNumberFormat="1" applyFont="1"/>
    <xf numFmtId="0" fontId="32" fillId="13" borderId="16" xfId="0" applyFont="1" applyFill="1" applyBorder="1" applyAlignment="1">
      <alignment horizontal="center" wrapText="1"/>
    </xf>
    <xf numFmtId="0" fontId="33" fillId="2" borderId="1" xfId="0" applyFont="1" applyFill="1" applyBorder="1" applyAlignment="1">
      <alignment horizontal="center" vertical="center"/>
    </xf>
    <xf numFmtId="0" fontId="32" fillId="2" borderId="1" xfId="0" applyFont="1" applyFill="1" applyBorder="1" applyAlignment="1">
      <alignment horizontal="center" vertical="center"/>
    </xf>
    <xf numFmtId="0" fontId="34" fillId="3" borderId="1" xfId="0" applyFont="1" applyFill="1" applyBorder="1" applyAlignment="1">
      <alignment horizontal="center" vertical="center"/>
    </xf>
    <xf numFmtId="0" fontId="35" fillId="0" borderId="1" xfId="0" applyFont="1" applyBorder="1" applyAlignment="1">
      <alignment horizontal="center" vertical="center"/>
    </xf>
    <xf numFmtId="9" fontId="36" fillId="0" borderId="1" xfId="0" applyNumberFormat="1" applyFont="1" applyBorder="1" applyAlignment="1">
      <alignment horizontal="center" vertical="center"/>
    </xf>
    <xf numFmtId="1" fontId="35" fillId="0" borderId="1" xfId="0" applyNumberFormat="1" applyFont="1" applyBorder="1" applyAlignment="1">
      <alignment horizontal="center" vertical="center"/>
    </xf>
    <xf numFmtId="3" fontId="30" fillId="5" borderId="1" xfId="0" applyNumberFormat="1" applyFont="1" applyFill="1" applyBorder="1" applyAlignment="1">
      <alignment horizontal="center" vertical="center"/>
    </xf>
    <xf numFmtId="9" fontId="35" fillId="0" borderId="1" xfId="0" applyNumberFormat="1" applyFont="1" applyBorder="1" applyAlignment="1">
      <alignment horizontal="center" vertical="center"/>
    </xf>
    <xf numFmtId="10" fontId="29" fillId="3" borderId="1" xfId="0" applyNumberFormat="1" applyFont="1" applyFill="1" applyBorder="1" applyAlignment="1">
      <alignment horizontal="center" vertical="center"/>
    </xf>
    <xf numFmtId="10" fontId="35" fillId="0" borderId="1" xfId="0" applyNumberFormat="1" applyFont="1" applyBorder="1" applyAlignment="1">
      <alignment horizontal="center" vertical="center"/>
    </xf>
    <xf numFmtId="10" fontId="36" fillId="0" borderId="1" xfId="0" applyNumberFormat="1" applyFont="1" applyBorder="1" applyAlignment="1">
      <alignment horizontal="center" vertical="center"/>
    </xf>
    <xf numFmtId="166" fontId="29" fillId="3" borderId="1" xfId="0" applyNumberFormat="1" applyFont="1" applyFill="1" applyBorder="1" applyAlignment="1">
      <alignment horizontal="center" vertical="center"/>
    </xf>
    <xf numFmtId="166" fontId="35" fillId="0" borderId="1" xfId="0" applyNumberFormat="1" applyFont="1" applyBorder="1" applyAlignment="1">
      <alignment horizontal="center" vertical="center"/>
    </xf>
    <xf numFmtId="166" fontId="30" fillId="5" borderId="1" xfId="0" applyNumberFormat="1" applyFont="1" applyFill="1" applyBorder="1" applyAlignment="1">
      <alignment horizontal="center" vertical="center"/>
    </xf>
    <xf numFmtId="0" fontId="33" fillId="2" borderId="3" xfId="0" applyFont="1" applyFill="1" applyBorder="1" applyAlignment="1">
      <alignment horizontal="left"/>
    </xf>
    <xf numFmtId="0" fontId="32" fillId="2" borderId="1" xfId="0" applyFont="1" applyFill="1" applyBorder="1" applyAlignment="1">
      <alignment horizontal="left"/>
    </xf>
    <xf numFmtId="2" fontId="34" fillId="3" borderId="1" xfId="0" applyNumberFormat="1" applyFont="1" applyFill="1" applyBorder="1" applyAlignment="1">
      <alignment horizontal="left" vertical="center"/>
    </xf>
    <xf numFmtId="2" fontId="29" fillId="3" borderId="1" xfId="0" applyNumberFormat="1" applyFont="1" applyFill="1" applyBorder="1" applyAlignment="1">
      <alignment horizontal="left" vertical="center"/>
    </xf>
    <xf numFmtId="10" fontId="36" fillId="0" borderId="1" xfId="0" applyNumberFormat="1" applyFont="1" applyBorder="1" applyAlignment="1">
      <alignment horizontal="left"/>
    </xf>
    <xf numFmtId="166" fontId="29" fillId="3" borderId="1" xfId="0" applyNumberFormat="1" applyFont="1" applyFill="1" applyBorder="1" applyAlignment="1">
      <alignment horizontal="left" vertical="center"/>
    </xf>
    <xf numFmtId="8" fontId="0" fillId="0" borderId="0" xfId="0" applyNumberFormat="1"/>
    <xf numFmtId="164" fontId="0" fillId="0" borderId="0" xfId="3" applyNumberFormat="1" applyFont="1"/>
    <xf numFmtId="0" fontId="7" fillId="0" borderId="1" xfId="0" applyFont="1" applyBorder="1"/>
    <xf numFmtId="0" fontId="7" fillId="0" borderId="15" xfId="0" applyFont="1" applyBorder="1"/>
    <xf numFmtId="8" fontId="7" fillId="0" borderId="1" xfId="0" applyNumberFormat="1" applyFont="1" applyBorder="1"/>
    <xf numFmtId="8" fontId="7" fillId="0" borderId="15" xfId="0" applyNumberFormat="1" applyFont="1" applyBorder="1"/>
    <xf numFmtId="14" fontId="32" fillId="2" borderId="1" xfId="0" applyNumberFormat="1" applyFont="1" applyFill="1" applyBorder="1" applyAlignment="1">
      <alignment horizontal="center" vertical="center"/>
    </xf>
    <xf numFmtId="0" fontId="29" fillId="3" borderId="3" xfId="0" applyFont="1" applyFill="1" applyBorder="1" applyAlignment="1">
      <alignment horizontal="center" vertical="center"/>
    </xf>
    <xf numFmtId="0" fontId="0" fillId="0" borderId="4" xfId="0" applyBorder="1" applyAlignment="1">
      <alignment horizontal="center"/>
    </xf>
    <xf numFmtId="1" fontId="3" fillId="11" borderId="1" xfId="0" applyNumberFormat="1" applyFont="1" applyFill="1" applyBorder="1"/>
    <xf numFmtId="1" fontId="3" fillId="11" borderId="1" xfId="0" applyNumberFormat="1" applyFont="1" applyFill="1" applyBorder="1" applyAlignment="1">
      <alignment horizontal="center"/>
    </xf>
    <xf numFmtId="1" fontId="28" fillId="20" borderId="1" xfId="0" applyNumberFormat="1" applyFont="1" applyFill="1" applyBorder="1" applyAlignment="1">
      <alignment horizontal="center"/>
    </xf>
    <xf numFmtId="1" fontId="28" fillId="20" borderId="15" xfId="0" applyNumberFormat="1" applyFont="1" applyFill="1" applyBorder="1" applyAlignment="1">
      <alignment horizontal="center"/>
    </xf>
    <xf numFmtId="166" fontId="5" fillId="0" borderId="3" xfId="0" applyNumberFormat="1" applyFont="1" applyBorder="1" applyAlignment="1">
      <alignment horizontal="center"/>
    </xf>
    <xf numFmtId="165" fontId="5" fillId="15" borderId="3" xfId="0" applyNumberFormat="1" applyFont="1" applyFill="1" applyBorder="1" applyAlignment="1">
      <alignment horizontal="center"/>
    </xf>
    <xf numFmtId="44" fontId="8" fillId="3" borderId="1" xfId="4" applyFont="1" applyFill="1" applyBorder="1" applyAlignment="1">
      <alignment horizontal="center" vertical="center"/>
    </xf>
    <xf numFmtId="0" fontId="38" fillId="0" borderId="0" xfId="0" applyFont="1" applyAlignment="1">
      <alignment horizontal="center"/>
    </xf>
    <xf numFmtId="9" fontId="5" fillId="0" borderId="2" xfId="0" applyNumberFormat="1" applyFont="1" applyBorder="1" applyAlignment="1">
      <alignment horizontal="center"/>
    </xf>
    <xf numFmtId="0" fontId="5" fillId="0" borderId="1" xfId="0" applyFont="1" applyBorder="1" applyAlignment="1">
      <alignment horizontal="center"/>
    </xf>
    <xf numFmtId="0" fontId="5" fillId="0" borderId="2" xfId="0" applyFont="1" applyBorder="1" applyAlignment="1">
      <alignment horizontal="center"/>
    </xf>
    <xf numFmtId="0" fontId="38" fillId="0" borderId="2" xfId="0" applyFont="1" applyBorder="1" applyAlignment="1">
      <alignment horizontal="center"/>
    </xf>
    <xf numFmtId="0" fontId="38" fillId="0" borderId="1" xfId="0" applyFont="1" applyBorder="1" applyAlignment="1">
      <alignment horizontal="center"/>
    </xf>
    <xf numFmtId="1" fontId="5" fillId="0" borderId="1" xfId="0" applyNumberFormat="1" applyFont="1" applyBorder="1" applyAlignment="1">
      <alignment horizontal="left"/>
    </xf>
    <xf numFmtId="1" fontId="5" fillId="0" borderId="2" xfId="0" applyNumberFormat="1" applyFont="1" applyBorder="1" applyAlignment="1">
      <alignment horizontal="center"/>
    </xf>
    <xf numFmtId="3" fontId="39" fillId="5" borderId="1" xfId="0" applyNumberFormat="1" applyFont="1" applyFill="1" applyBorder="1" applyAlignment="1">
      <alignment horizontal="left"/>
    </xf>
    <xf numFmtId="3" fontId="39" fillId="5" borderId="1" xfId="0" applyNumberFormat="1" applyFont="1" applyFill="1" applyBorder="1" applyAlignment="1">
      <alignment horizontal="center"/>
    </xf>
    <xf numFmtId="3" fontId="39" fillId="5" borderId="2" xfId="0" applyNumberFormat="1" applyFont="1" applyFill="1" applyBorder="1" applyAlignment="1">
      <alignment horizontal="center"/>
    </xf>
    <xf numFmtId="166" fontId="5" fillId="0" borderId="1" xfId="0" applyNumberFormat="1" applyFont="1" applyBorder="1" applyAlignment="1">
      <alignment horizontal="left"/>
    </xf>
    <xf numFmtId="166" fontId="5" fillId="0" borderId="1" xfId="0" applyNumberFormat="1" applyFont="1" applyBorder="1" applyAlignment="1">
      <alignment horizontal="center"/>
    </xf>
    <xf numFmtId="166" fontId="5" fillId="0" borderId="2" xfId="0" applyNumberFormat="1" applyFont="1" applyBorder="1" applyAlignment="1">
      <alignment horizontal="center"/>
    </xf>
    <xf numFmtId="166" fontId="39" fillId="5" borderId="1" xfId="0" applyNumberFormat="1" applyFont="1" applyFill="1" applyBorder="1" applyAlignment="1">
      <alignment horizontal="left"/>
    </xf>
    <xf numFmtId="166" fontId="39" fillId="5" borderId="1" xfId="0" applyNumberFormat="1" applyFont="1" applyFill="1" applyBorder="1" applyAlignment="1">
      <alignment horizontal="center"/>
    </xf>
    <xf numFmtId="166" fontId="39" fillId="5" borderId="2" xfId="0" applyNumberFormat="1" applyFont="1" applyFill="1" applyBorder="1" applyAlignment="1">
      <alignment horizontal="center"/>
    </xf>
    <xf numFmtId="166" fontId="38" fillId="0" borderId="1" xfId="0" applyNumberFormat="1" applyFont="1" applyBorder="1" applyAlignment="1">
      <alignment horizontal="left"/>
    </xf>
    <xf numFmtId="166" fontId="38" fillId="0" borderId="1" xfId="0" applyNumberFormat="1" applyFont="1" applyBorder="1" applyAlignment="1">
      <alignment horizontal="center"/>
    </xf>
    <xf numFmtId="166" fontId="38" fillId="0" borderId="2" xfId="0" applyNumberFormat="1" applyFont="1" applyBorder="1" applyAlignment="1">
      <alignment horizontal="center"/>
    </xf>
    <xf numFmtId="2" fontId="36" fillId="0" borderId="1" xfId="0" applyNumberFormat="1" applyFont="1" applyBorder="1" applyAlignment="1">
      <alignment horizontal="left"/>
    </xf>
    <xf numFmtId="0" fontId="38" fillId="0" borderId="0" xfId="0" applyFont="1"/>
    <xf numFmtId="9" fontId="36" fillId="0" borderId="1" xfId="0" applyNumberFormat="1" applyFont="1" applyBorder="1" applyAlignment="1">
      <alignment horizontal="left"/>
    </xf>
    <xf numFmtId="1" fontId="36" fillId="0" borderId="1" xfId="0" applyNumberFormat="1" applyFont="1" applyBorder="1" applyAlignment="1">
      <alignment horizontal="left"/>
    </xf>
    <xf numFmtId="3" fontId="40" fillId="5" borderId="1" xfId="0" applyNumberFormat="1" applyFont="1" applyFill="1" applyBorder="1" applyAlignment="1">
      <alignment horizontal="left"/>
    </xf>
    <xf numFmtId="166" fontId="36" fillId="0" borderId="1" xfId="0" applyNumberFormat="1" applyFont="1" applyBorder="1" applyAlignment="1">
      <alignment horizontal="left"/>
    </xf>
    <xf numFmtId="166" fontId="40" fillId="5" borderId="1" xfId="0" applyNumberFormat="1" applyFont="1" applyFill="1" applyBorder="1" applyAlignment="1">
      <alignment horizontal="left"/>
    </xf>
    <xf numFmtId="166" fontId="38" fillId="0" borderId="2" xfId="0" applyNumberFormat="1" applyFont="1" applyBorder="1" applyAlignment="1">
      <alignment horizontal="left"/>
    </xf>
    <xf numFmtId="10" fontId="36" fillId="0" borderId="2" xfId="0" applyNumberFormat="1" applyFont="1" applyBorder="1" applyAlignment="1">
      <alignment horizontal="left"/>
    </xf>
    <xf numFmtId="9" fontId="36" fillId="0" borderId="2" xfId="0" applyNumberFormat="1" applyFont="1" applyBorder="1" applyAlignment="1">
      <alignment horizontal="left"/>
    </xf>
    <xf numFmtId="0" fontId="36" fillId="0" borderId="1" xfId="0" applyFont="1" applyBorder="1" applyAlignment="1">
      <alignment horizontal="left"/>
    </xf>
    <xf numFmtId="166" fontId="40" fillId="5" borderId="2" xfId="0" applyNumberFormat="1" applyFont="1" applyFill="1" applyBorder="1" applyAlignment="1">
      <alignment horizontal="left"/>
    </xf>
    <xf numFmtId="166" fontId="36" fillId="0" borderId="2" xfId="0" applyNumberFormat="1" applyFont="1" applyBorder="1" applyAlignment="1">
      <alignment horizontal="left"/>
    </xf>
    <xf numFmtId="3" fontId="40" fillId="5" borderId="2" xfId="0" applyNumberFormat="1" applyFont="1" applyFill="1" applyBorder="1" applyAlignment="1">
      <alignment horizontal="left"/>
    </xf>
    <xf numFmtId="1" fontId="36" fillId="0" borderId="2" xfId="0" applyNumberFormat="1" applyFont="1" applyBorder="1" applyAlignment="1">
      <alignment horizontal="left"/>
    </xf>
    <xf numFmtId="2" fontId="36" fillId="0" borderId="2" xfId="0" applyNumberFormat="1" applyFont="1" applyBorder="1" applyAlignment="1">
      <alignment horizontal="left"/>
    </xf>
    <xf numFmtId="9" fontId="38" fillId="0" borderId="0" xfId="0" applyNumberFormat="1" applyFont="1"/>
    <xf numFmtId="164" fontId="9" fillId="3" borderId="1" xfId="0" applyNumberFormat="1" applyFont="1" applyFill="1" applyBorder="1" applyAlignment="1">
      <alignment horizontal="left" vertical="center"/>
    </xf>
    <xf numFmtId="164" fontId="9" fillId="3" borderId="2" xfId="0" applyNumberFormat="1" applyFont="1" applyFill="1" applyBorder="1" applyAlignment="1">
      <alignment horizontal="left" vertical="center"/>
    </xf>
    <xf numFmtId="164" fontId="29" fillId="3" borderId="1" xfId="0" applyNumberFormat="1" applyFont="1" applyFill="1" applyBorder="1" applyAlignment="1">
      <alignment horizontal="left" vertical="center"/>
    </xf>
    <xf numFmtId="164" fontId="0" fillId="0" borderId="0" xfId="0" applyNumberFormat="1"/>
    <xf numFmtId="14" fontId="41" fillId="2" borderId="1" xfId="0" applyNumberFormat="1" applyFont="1" applyFill="1" applyBorder="1" applyAlignment="1">
      <alignment horizontal="center"/>
    </xf>
    <xf numFmtId="9" fontId="42" fillId="0" borderId="1" xfId="0" applyNumberFormat="1" applyFont="1" applyBorder="1" applyAlignment="1">
      <alignment horizontal="center"/>
    </xf>
    <xf numFmtId="0" fontId="1" fillId="22" borderId="1" xfId="0" applyFont="1" applyFill="1" applyBorder="1" applyAlignment="1">
      <alignment horizontal="center" vertical="center"/>
    </xf>
    <xf numFmtId="14" fontId="2" fillId="22" borderId="1" xfId="0" applyNumberFormat="1" applyFont="1" applyFill="1" applyBorder="1" applyAlignment="1">
      <alignment horizontal="center" vertical="center"/>
    </xf>
    <xf numFmtId="0" fontId="0" fillId="0" borderId="2" xfId="0" applyBorder="1" applyAlignment="1">
      <alignment horizontal="center" vertical="center"/>
    </xf>
    <xf numFmtId="0" fontId="0" fillId="0" borderId="21" xfId="0" applyBorder="1" applyAlignment="1">
      <alignment horizontal="right" vertical="center"/>
    </xf>
    <xf numFmtId="0" fontId="0" fillId="0" borderId="15" xfId="0" applyBorder="1" applyAlignment="1">
      <alignment horizontal="right" vertical="center"/>
    </xf>
    <xf numFmtId="0" fontId="0" fillId="0" borderId="1" xfId="0" applyBorder="1" applyAlignment="1">
      <alignment horizontal="right" vertical="center"/>
    </xf>
    <xf numFmtId="0" fontId="0" fillId="0" borderId="1" xfId="0" applyBorder="1" applyAlignment="1">
      <alignment horizontal="center" vertical="center"/>
    </xf>
    <xf numFmtId="0" fontId="0" fillId="0" borderId="2" xfId="0" applyBorder="1" applyAlignment="1">
      <alignment horizontal="right" vertical="center"/>
    </xf>
    <xf numFmtId="0" fontId="0" fillId="0" borderId="1" xfId="0" applyBorder="1" applyAlignment="1">
      <alignment horizontal="left" vertical="center"/>
    </xf>
    <xf numFmtId="0" fontId="0" fillId="0" borderId="3" xfId="0" applyBorder="1" applyAlignment="1">
      <alignment horizontal="center"/>
    </xf>
    <xf numFmtId="0" fontId="0" fillId="0" borderId="4" xfId="0" applyBorder="1" applyAlignment="1">
      <alignment horizontal="center"/>
    </xf>
    <xf numFmtId="0" fontId="13" fillId="0" borderId="4" xfId="0" applyFont="1" applyBorder="1" applyAlignment="1">
      <alignment horizontal="center" vertical="center" wrapText="1"/>
    </xf>
    <xf numFmtId="0" fontId="13" fillId="0" borderId="1" xfId="0" applyFont="1" applyBorder="1" applyAlignment="1">
      <alignment horizontal="center" vertical="center" wrapText="1"/>
    </xf>
    <xf numFmtId="0" fontId="13" fillId="0" borderId="22" xfId="0" applyFont="1" applyBorder="1" applyAlignment="1">
      <alignment horizontal="center" vertical="center" wrapText="1"/>
    </xf>
    <xf numFmtId="0" fontId="13" fillId="0" borderId="13" xfId="0" applyFont="1" applyBorder="1" applyAlignment="1">
      <alignment horizontal="center" vertical="center" wrapText="1"/>
    </xf>
    <xf numFmtId="0" fontId="13" fillId="0" borderId="16" xfId="0" applyFont="1" applyBorder="1" applyAlignment="1">
      <alignment horizontal="center" vertical="center" wrapText="1"/>
    </xf>
    <xf numFmtId="0" fontId="12" fillId="6" borderId="8" xfId="0" applyFont="1" applyFill="1" applyBorder="1" applyAlignment="1">
      <alignment horizontal="center" vertical="center"/>
    </xf>
    <xf numFmtId="0" fontId="12" fillId="6" borderId="10" xfId="0" applyFont="1" applyFill="1" applyBorder="1" applyAlignment="1">
      <alignment horizontal="center" vertical="center"/>
    </xf>
    <xf numFmtId="0" fontId="12" fillId="6" borderId="11" xfId="0" applyFont="1" applyFill="1" applyBorder="1" applyAlignment="1">
      <alignment horizontal="center" vertical="center"/>
    </xf>
    <xf numFmtId="0" fontId="12" fillId="7" borderId="5" xfId="0" applyFont="1" applyFill="1" applyBorder="1" applyAlignment="1">
      <alignment horizontal="center" vertical="center"/>
    </xf>
    <xf numFmtId="0" fontId="12" fillId="7" borderId="6" xfId="0" applyFont="1" applyFill="1" applyBorder="1" applyAlignment="1">
      <alignment horizontal="center" vertical="center"/>
    </xf>
    <xf numFmtId="0" fontId="12" fillId="7" borderId="7" xfId="0" applyFont="1" applyFill="1" applyBorder="1" applyAlignment="1">
      <alignment horizontal="center" vertical="center"/>
    </xf>
  </cellXfs>
  <cellStyles count="6">
    <cellStyle name="Monétaire" xfId="4" builtinId="4"/>
    <cellStyle name="Normal" xfId="0" builtinId="0"/>
    <cellStyle name="Normal 2" xfId="1" xr:uid="{368C7347-19B8-4591-99CF-560EC4ACC14F}"/>
    <cellStyle name="Normal 3" xfId="5" xr:uid="{1D8F08A6-BBEF-4CB4-B911-62F8EEC406E7}"/>
    <cellStyle name="Pourcentage" xfId="3" builtinId="5"/>
    <cellStyle name="Pourcentage 2" xfId="2" xr:uid="{3F1B4228-83F8-440F-B9F0-E12AA23082D1}"/>
  </cellStyles>
  <dxfs count="66">
    <dxf>
      <font>
        <color rgb="FFFF0000"/>
      </font>
      <fill>
        <patternFill patternType="none"/>
      </fill>
    </dxf>
    <dxf>
      <font>
        <color rgb="FFFF0000"/>
      </font>
      <fill>
        <patternFill patternType="none"/>
      </fill>
    </dxf>
    <dxf>
      <font>
        <color rgb="FFFF0000"/>
      </font>
      <fill>
        <patternFill patternType="none"/>
      </fill>
    </dxf>
    <dxf>
      <font>
        <color rgb="FF00B050"/>
      </font>
    </dxf>
    <dxf>
      <font>
        <color rgb="FF00B050"/>
      </font>
    </dxf>
    <dxf>
      <font>
        <color rgb="FF00B050"/>
      </font>
    </dxf>
    <dxf>
      <font>
        <color rgb="FFFF0000"/>
      </font>
      <fill>
        <patternFill patternType="none"/>
      </fill>
    </dxf>
    <dxf>
      <font>
        <color rgb="FF00B050"/>
      </font>
    </dxf>
    <dxf>
      <font>
        <color rgb="FFFF0000"/>
      </font>
      <fill>
        <patternFill patternType="none"/>
      </fill>
    </dxf>
    <dxf>
      <font>
        <color rgb="FF00B050"/>
      </font>
    </dxf>
    <dxf>
      <font>
        <color rgb="FFFF0000"/>
      </font>
      <fill>
        <patternFill patternType="none"/>
      </fill>
    </dxf>
    <dxf>
      <font>
        <color rgb="FFFF0000"/>
      </font>
      <fill>
        <patternFill patternType="none"/>
      </fill>
    </dxf>
    <dxf>
      <font>
        <color rgb="FFFF0000"/>
      </font>
      <fill>
        <patternFill patternType="none"/>
      </fill>
    </dxf>
    <dxf>
      <font>
        <color rgb="FF00B050"/>
      </font>
    </dxf>
    <dxf>
      <font>
        <color rgb="FF00B050"/>
      </font>
    </dxf>
    <dxf>
      <font>
        <color rgb="FFFF0000"/>
      </font>
      <fill>
        <patternFill patternType="none"/>
      </fill>
    </dxf>
    <dxf>
      <font>
        <color rgb="FF00B050"/>
      </font>
    </dxf>
    <dxf>
      <font>
        <color rgb="FFFF0000"/>
      </font>
      <fill>
        <patternFill patternType="none"/>
      </fill>
    </dxf>
    <dxf>
      <font>
        <color rgb="FF00B050"/>
      </font>
    </dxf>
    <dxf>
      <font>
        <color rgb="FFFF0000"/>
      </font>
      <fill>
        <patternFill patternType="none"/>
      </fill>
    </dxf>
    <dxf>
      <font>
        <color rgb="FFFF0000"/>
      </font>
      <fill>
        <patternFill patternType="none"/>
      </fill>
    </dxf>
    <dxf>
      <font>
        <color rgb="FF00B050"/>
      </font>
    </dxf>
    <dxf>
      <font>
        <color rgb="FF00B050"/>
      </font>
    </dxf>
    <dxf>
      <font>
        <color rgb="FF00B050"/>
      </font>
    </dxf>
    <dxf>
      <font>
        <color rgb="FF00B050"/>
      </font>
    </dxf>
    <dxf>
      <font>
        <color rgb="FFFF0000"/>
      </font>
      <fill>
        <patternFill patternType="none"/>
      </fill>
    </dxf>
    <dxf>
      <font>
        <color rgb="FF00B050"/>
      </font>
    </dxf>
    <dxf>
      <font>
        <color rgb="FF00B050"/>
      </font>
    </dxf>
    <dxf>
      <font>
        <color rgb="FF00B050"/>
      </font>
    </dxf>
    <dxf>
      <font>
        <color rgb="FFFF0000"/>
      </font>
      <fill>
        <patternFill patternType="none"/>
      </fill>
    </dxf>
    <dxf>
      <font>
        <color rgb="FFFF0000"/>
      </font>
      <fill>
        <patternFill patternType="none"/>
      </fill>
    </dxf>
    <dxf>
      <font>
        <color rgb="FFFF0000"/>
      </font>
      <fill>
        <patternFill patternType="none"/>
      </fill>
    </dxf>
    <dxf>
      <font>
        <color rgb="FF00B050"/>
      </font>
    </dxf>
    <dxf>
      <font>
        <color rgb="FFFF0000"/>
      </font>
      <fill>
        <patternFill patternType="none"/>
      </fill>
    </dxf>
    <dxf>
      <font>
        <color rgb="FF00B050"/>
      </font>
    </dxf>
    <dxf>
      <font>
        <color rgb="FFFF0000"/>
      </font>
      <fill>
        <patternFill patternType="none"/>
      </fill>
    </dxf>
    <dxf>
      <font>
        <color rgb="FF00B050"/>
      </font>
    </dxf>
    <dxf>
      <font>
        <color rgb="FFFF0000"/>
      </font>
      <fill>
        <patternFill patternType="none"/>
      </fill>
    </dxf>
    <dxf>
      <font>
        <color rgb="FF00B050"/>
      </font>
    </dxf>
    <dxf>
      <font>
        <color rgb="FFFF0000"/>
      </font>
      <fill>
        <patternFill patternType="none"/>
      </fill>
    </dxf>
    <dxf>
      <font>
        <color rgb="FF00B050"/>
      </font>
    </dxf>
    <dxf>
      <font>
        <color rgb="FFFF0000"/>
      </font>
      <fill>
        <patternFill patternType="none"/>
      </fill>
    </dxf>
    <dxf>
      <font>
        <color rgb="FF00B050"/>
      </font>
    </dxf>
    <dxf>
      <font>
        <color rgb="FFFF0000"/>
      </font>
      <fill>
        <patternFill patternType="none"/>
      </fill>
    </dxf>
    <dxf>
      <font>
        <color rgb="FF00B050"/>
      </font>
    </dxf>
    <dxf>
      <font>
        <color rgb="FF00B050"/>
      </font>
    </dxf>
    <dxf>
      <font>
        <color rgb="FF00B050"/>
      </font>
    </dxf>
    <dxf>
      <font>
        <color rgb="FFFF0000"/>
      </font>
      <fill>
        <patternFill patternType="none"/>
      </fill>
    </dxf>
    <dxf>
      <font>
        <color rgb="FF00B050"/>
      </font>
    </dxf>
    <dxf>
      <font>
        <color rgb="FF00B050"/>
      </font>
    </dxf>
    <dxf>
      <font>
        <color rgb="FFFF0000"/>
      </font>
      <fill>
        <patternFill patternType="none"/>
      </fill>
    </dxf>
    <dxf>
      <font>
        <color rgb="FF00B050"/>
      </font>
    </dxf>
    <dxf>
      <font>
        <color rgb="FFFF0000"/>
      </font>
      <fill>
        <patternFill patternType="none"/>
      </fill>
    </dxf>
    <dxf>
      <font>
        <color rgb="FF00B050"/>
      </font>
    </dxf>
    <dxf>
      <font>
        <color rgb="FFFF0000"/>
      </font>
      <fill>
        <patternFill patternType="none"/>
      </fill>
    </dxf>
    <dxf>
      <font>
        <color rgb="FF00B050"/>
      </font>
    </dxf>
    <dxf>
      <font>
        <color rgb="FF00B050"/>
      </font>
    </dxf>
    <dxf>
      <font>
        <color rgb="FF00B050"/>
      </font>
    </dxf>
    <dxf>
      <font>
        <color rgb="FF00B050"/>
      </font>
    </dxf>
    <dxf>
      <font>
        <color rgb="FF00B050"/>
      </font>
    </dxf>
    <dxf>
      <font>
        <color rgb="FFFF0000"/>
      </font>
      <fill>
        <patternFill patternType="none"/>
      </fill>
    </dxf>
    <dxf>
      <font>
        <color rgb="FFFF0000"/>
      </font>
      <fill>
        <patternFill patternType="none"/>
      </fill>
    </dxf>
    <dxf>
      <font>
        <color rgb="FFFF0000"/>
      </font>
      <fill>
        <patternFill patternType="none"/>
      </fill>
    </dxf>
    <dxf>
      <font>
        <color rgb="FF00B050"/>
      </font>
    </dxf>
    <dxf>
      <font>
        <color rgb="FFFF0000"/>
      </font>
      <fill>
        <patternFill patternType="none"/>
      </fill>
    </dxf>
    <dxf>
      <font>
        <color rgb="FF00B050"/>
      </font>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26" Type="http://schemas.openxmlformats.org/officeDocument/2006/relationships/customXml" Target="../customXml/item2.xml"/><Relationship Id="rId3" Type="http://schemas.openxmlformats.org/officeDocument/2006/relationships/worksheet" Target="worksheets/sheet3.xml"/><Relationship Id="rId21" Type="http://schemas.microsoft.com/office/2017/06/relationships/rdRichValue" Target="richData/rdrichvalue.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5"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theme" Target="theme/theme1.xml"/><Relationship Id="rId20" Type="http://schemas.microsoft.com/office/2022/10/relationships/richValueRel" Target="richData/richValueRel.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17/06/relationships/rdRichValueTypes" Target="richData/rdRichValueTypes.xml"/><Relationship Id="rId10" Type="http://schemas.openxmlformats.org/officeDocument/2006/relationships/worksheet" Target="worksheets/sheet10.xml"/><Relationship Id="rId19" Type="http://schemas.openxmlformats.org/officeDocument/2006/relationships/sheetMetadata" Target="metadata.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17/06/relationships/rdRichValueStructure" Target="richData/rdrichvaluestructure.xml"/><Relationship Id="rId27"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Sessions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spPr>
            <a:ln w="28575" cap="rnd">
              <a:solidFill>
                <a:schemeClr val="accent1"/>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Anr'!$B$3:$AI$3</c:f>
              <c:numCache>
                <c:formatCode>0</c:formatCode>
                <c:ptCount val="34"/>
                <c:pt idx="0">
                  <c:v>1480</c:v>
                </c:pt>
                <c:pt idx="1">
                  <c:v>1585</c:v>
                </c:pt>
                <c:pt idx="2">
                  <c:v>1413</c:v>
                </c:pt>
                <c:pt idx="3">
                  <c:v>1561</c:v>
                </c:pt>
                <c:pt idx="4">
                  <c:v>1518</c:v>
                </c:pt>
                <c:pt idx="5">
                  <c:v>1687</c:v>
                </c:pt>
                <c:pt idx="6">
                  <c:v>1515</c:v>
                </c:pt>
                <c:pt idx="7">
                  <c:v>1753</c:v>
                </c:pt>
                <c:pt idx="8">
                  <c:v>1750</c:v>
                </c:pt>
                <c:pt idx="9">
                  <c:v>1752</c:v>
                </c:pt>
                <c:pt idx="10">
                  <c:v>1912</c:v>
                </c:pt>
                <c:pt idx="11">
                  <c:v>2071</c:v>
                </c:pt>
                <c:pt idx="12">
                  <c:v>2040</c:v>
                </c:pt>
                <c:pt idx="13">
                  <c:v>1822</c:v>
                </c:pt>
                <c:pt idx="14">
                  <c:v>1822</c:v>
                </c:pt>
                <c:pt idx="15">
                  <c:v>1984</c:v>
                </c:pt>
                <c:pt idx="16">
                  <c:v>1882</c:v>
                </c:pt>
                <c:pt idx="17">
                  <c:v>2369</c:v>
                </c:pt>
                <c:pt idx="18">
                  <c:v>2983</c:v>
                </c:pt>
                <c:pt idx="19">
                  <c:v>7904</c:v>
                </c:pt>
                <c:pt idx="20">
                  <c:v>1980</c:v>
                </c:pt>
                <c:pt idx="21">
                  <c:v>2154</c:v>
                </c:pt>
                <c:pt idx="22">
                  <c:v>1990</c:v>
                </c:pt>
                <c:pt idx="23">
                  <c:v>1801</c:v>
                </c:pt>
                <c:pt idx="24">
                  <c:v>1721</c:v>
                </c:pt>
                <c:pt idx="25">
                  <c:v>1763</c:v>
                </c:pt>
                <c:pt idx="26">
                  <c:v>1720</c:v>
                </c:pt>
                <c:pt idx="27">
                  <c:v>1443</c:v>
                </c:pt>
              </c:numCache>
            </c:numRef>
          </c:val>
          <c:smooth val="0"/>
          <c:extLst>
            <c:ext xmlns:c16="http://schemas.microsoft.com/office/drawing/2014/chart" uri="{C3380CC4-5D6E-409C-BE32-E72D297353CC}">
              <c16:uniqueId val="{00000001-E873-4DF8-A7B6-0EB92D849253}"/>
            </c:ext>
          </c:extLst>
        </c:ser>
        <c:ser>
          <c:idx val="1"/>
          <c:order val="1"/>
          <c:spPr>
            <a:ln w="28575" cap="rnd">
              <a:solidFill>
                <a:schemeClr val="accent2"/>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Anr'!$B$4:$AI$4</c:f>
              <c:numCache>
                <c:formatCode>General</c:formatCode>
                <c:ptCount val="34"/>
                <c:pt idx="0">
                  <c:v>1844</c:v>
                </c:pt>
                <c:pt idx="1">
                  <c:v>2114</c:v>
                </c:pt>
                <c:pt idx="2">
                  <c:v>2456</c:v>
                </c:pt>
                <c:pt idx="3">
                  <c:v>2340</c:v>
                </c:pt>
                <c:pt idx="4">
                  <c:v>2379</c:v>
                </c:pt>
                <c:pt idx="5">
                  <c:v>2164</c:v>
                </c:pt>
                <c:pt idx="6">
                  <c:v>2487</c:v>
                </c:pt>
                <c:pt idx="7">
                  <c:v>2055</c:v>
                </c:pt>
                <c:pt idx="8">
                  <c:v>2331</c:v>
                </c:pt>
                <c:pt idx="9">
                  <c:v>2299</c:v>
                </c:pt>
                <c:pt idx="10">
                  <c:v>2006</c:v>
                </c:pt>
                <c:pt idx="11">
                  <c:v>2622</c:v>
                </c:pt>
                <c:pt idx="12">
                  <c:v>1170</c:v>
                </c:pt>
                <c:pt idx="13">
                  <c:v>1739</c:v>
                </c:pt>
                <c:pt idx="14">
                  <c:v>2028</c:v>
                </c:pt>
                <c:pt idx="15">
                  <c:v>2136</c:v>
                </c:pt>
                <c:pt idx="16">
                  <c:v>2438</c:v>
                </c:pt>
                <c:pt idx="17">
                  <c:v>2697</c:v>
                </c:pt>
                <c:pt idx="18">
                  <c:v>3883</c:v>
                </c:pt>
                <c:pt idx="19">
                  <c:v>7754</c:v>
                </c:pt>
                <c:pt idx="20">
                  <c:v>2299</c:v>
                </c:pt>
                <c:pt idx="21">
                  <c:v>3143</c:v>
                </c:pt>
                <c:pt idx="22">
                  <c:v>2569</c:v>
                </c:pt>
                <c:pt idx="23">
                  <c:v>1998</c:v>
                </c:pt>
                <c:pt idx="24">
                  <c:v>2020</c:v>
                </c:pt>
                <c:pt idx="25">
                  <c:v>1881</c:v>
                </c:pt>
                <c:pt idx="26">
                  <c:v>1828</c:v>
                </c:pt>
                <c:pt idx="27">
                  <c:v>1812</c:v>
                </c:pt>
                <c:pt idx="28">
                  <c:v>1935</c:v>
                </c:pt>
                <c:pt idx="29">
                  <c:v>2008</c:v>
                </c:pt>
                <c:pt idx="30">
                  <c:v>2283</c:v>
                </c:pt>
                <c:pt idx="31">
                  <c:v>1948</c:v>
                </c:pt>
                <c:pt idx="32" formatCode="0.00">
                  <c:v>2280</c:v>
                </c:pt>
                <c:pt idx="33" formatCode="0.00">
                  <c:v>4577</c:v>
                </c:pt>
              </c:numCache>
            </c:numRef>
          </c:val>
          <c:smooth val="0"/>
          <c:extLst>
            <c:ext xmlns:c16="http://schemas.microsoft.com/office/drawing/2014/chart" uri="{C3380CC4-5D6E-409C-BE32-E72D297353CC}">
              <c16:uniqueId val="{00000003-E873-4DF8-A7B6-0EB92D849253}"/>
            </c:ext>
          </c:extLst>
        </c:ser>
        <c:dLbls>
          <c:showLegendKey val="0"/>
          <c:showVal val="0"/>
          <c:showCatName val="0"/>
          <c:showSerName val="0"/>
          <c:showPercent val="0"/>
          <c:showBubbleSize val="0"/>
        </c:dLbls>
        <c:smooth val="0"/>
        <c:axId val="1967407112"/>
        <c:axId val="1967409672"/>
      </c:lineChart>
      <c:catAx>
        <c:axId val="1967407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67409672"/>
        <c:crosses val="autoZero"/>
        <c:auto val="1"/>
        <c:lblAlgn val="ctr"/>
        <c:lblOffset val="100"/>
        <c:noMultiLvlLbl val="0"/>
      </c:catAx>
      <c:valAx>
        <c:axId val="196740967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67407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Session MF</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strRef>
              <c:f>'Hebdo MF'!$A$3</c:f>
              <c:strCache>
                <c:ptCount val="1"/>
                <c:pt idx="0">
                  <c:v>Sessions</c:v>
                </c:pt>
              </c:strCache>
            </c:strRef>
          </c:tx>
          <c:spPr>
            <a:ln w="28575" cap="rnd">
              <a:solidFill>
                <a:schemeClr val="accent1"/>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MF'!$B$3:$AG$3</c:f>
              <c:numCache>
                <c:formatCode>General</c:formatCode>
                <c:ptCount val="32"/>
                <c:pt idx="0">
                  <c:v>10014</c:v>
                </c:pt>
                <c:pt idx="1">
                  <c:v>13515</c:v>
                </c:pt>
                <c:pt idx="2">
                  <c:v>11036</c:v>
                </c:pt>
                <c:pt idx="3">
                  <c:v>9822</c:v>
                </c:pt>
                <c:pt idx="4">
                  <c:v>9807</c:v>
                </c:pt>
                <c:pt idx="5">
                  <c:v>10829</c:v>
                </c:pt>
                <c:pt idx="6">
                  <c:v>10089</c:v>
                </c:pt>
                <c:pt idx="7">
                  <c:v>10921</c:v>
                </c:pt>
                <c:pt idx="8">
                  <c:v>11828</c:v>
                </c:pt>
                <c:pt idx="9">
                  <c:v>12354</c:v>
                </c:pt>
                <c:pt idx="10">
                  <c:v>12981</c:v>
                </c:pt>
                <c:pt idx="11">
                  <c:v>12877</c:v>
                </c:pt>
                <c:pt idx="12">
                  <c:v>11677</c:v>
                </c:pt>
                <c:pt idx="13">
                  <c:v>9941</c:v>
                </c:pt>
                <c:pt idx="14">
                  <c:v>9758</c:v>
                </c:pt>
                <c:pt idx="15">
                  <c:v>13749</c:v>
                </c:pt>
                <c:pt idx="16">
                  <c:v>13431</c:v>
                </c:pt>
                <c:pt idx="17">
                  <c:v>14037</c:v>
                </c:pt>
                <c:pt idx="18">
                  <c:v>16108</c:v>
                </c:pt>
                <c:pt idx="19">
                  <c:v>45004</c:v>
                </c:pt>
                <c:pt idx="20">
                  <c:v>13088</c:v>
                </c:pt>
                <c:pt idx="21">
                  <c:v>17004</c:v>
                </c:pt>
                <c:pt idx="22">
                  <c:v>13593</c:v>
                </c:pt>
                <c:pt idx="23" formatCode="0">
                  <c:v>12588</c:v>
                </c:pt>
                <c:pt idx="24" formatCode="0">
                  <c:v>12465</c:v>
                </c:pt>
                <c:pt idx="25" formatCode="0">
                  <c:v>12535</c:v>
                </c:pt>
                <c:pt idx="26" formatCode="0">
                  <c:v>12469</c:v>
                </c:pt>
                <c:pt idx="27" formatCode="0">
                  <c:v>10197</c:v>
                </c:pt>
              </c:numCache>
            </c:numRef>
          </c:val>
          <c:smooth val="0"/>
          <c:extLst>
            <c:ext xmlns:c16="http://schemas.microsoft.com/office/drawing/2014/chart" uri="{C3380CC4-5D6E-409C-BE32-E72D297353CC}">
              <c16:uniqueId val="{00000001-BB7E-461B-808E-E2E3EAF9008F}"/>
            </c:ext>
          </c:extLst>
        </c:ser>
        <c:ser>
          <c:idx val="1"/>
          <c:order val="1"/>
          <c:tx>
            <c:strRef>
              <c:f>'Hebdo MF'!$A$4</c:f>
              <c:strCache>
                <c:ptCount val="1"/>
                <c:pt idx="0">
                  <c:v>A-1</c:v>
                </c:pt>
              </c:strCache>
            </c:strRef>
          </c:tx>
          <c:spPr>
            <a:ln w="28575" cap="rnd">
              <a:solidFill>
                <a:schemeClr val="accent2"/>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MF'!$B$4:$AG$4</c:f>
              <c:numCache>
                <c:formatCode>General</c:formatCode>
                <c:ptCount val="32"/>
                <c:pt idx="0">
                  <c:v>8262</c:v>
                </c:pt>
                <c:pt idx="1">
                  <c:v>8541</c:v>
                </c:pt>
                <c:pt idx="2">
                  <c:v>7980</c:v>
                </c:pt>
                <c:pt idx="3">
                  <c:v>8420</c:v>
                </c:pt>
                <c:pt idx="4">
                  <c:v>8514</c:v>
                </c:pt>
                <c:pt idx="5">
                  <c:v>8500</c:v>
                </c:pt>
                <c:pt idx="6">
                  <c:v>8296</c:v>
                </c:pt>
                <c:pt idx="7">
                  <c:v>9218</c:v>
                </c:pt>
                <c:pt idx="8">
                  <c:v>10285</c:v>
                </c:pt>
                <c:pt idx="9">
                  <c:v>10951</c:v>
                </c:pt>
                <c:pt idx="10">
                  <c:v>9814</c:v>
                </c:pt>
                <c:pt idx="11">
                  <c:v>11915</c:v>
                </c:pt>
                <c:pt idx="12">
                  <c:v>8350</c:v>
                </c:pt>
                <c:pt idx="13">
                  <c:v>7750</c:v>
                </c:pt>
                <c:pt idx="14">
                  <c:v>8167</c:v>
                </c:pt>
                <c:pt idx="15">
                  <c:v>8820</c:v>
                </c:pt>
                <c:pt idx="16">
                  <c:v>9565</c:v>
                </c:pt>
                <c:pt idx="17">
                  <c:v>10743</c:v>
                </c:pt>
                <c:pt idx="18">
                  <c:v>14623</c:v>
                </c:pt>
                <c:pt idx="19">
                  <c:v>28954</c:v>
                </c:pt>
                <c:pt idx="20">
                  <c:v>9688</c:v>
                </c:pt>
                <c:pt idx="21">
                  <c:v>14456</c:v>
                </c:pt>
                <c:pt idx="22">
                  <c:v>11689</c:v>
                </c:pt>
                <c:pt idx="23">
                  <c:v>9320</c:v>
                </c:pt>
                <c:pt idx="24">
                  <c:v>9853</c:v>
                </c:pt>
                <c:pt idx="25">
                  <c:v>9807</c:v>
                </c:pt>
                <c:pt idx="26">
                  <c:v>9430</c:v>
                </c:pt>
                <c:pt idx="27">
                  <c:v>10426</c:v>
                </c:pt>
                <c:pt idx="28">
                  <c:v>10028</c:v>
                </c:pt>
                <c:pt idx="29">
                  <c:v>11042</c:v>
                </c:pt>
                <c:pt idx="30">
                  <c:v>13247</c:v>
                </c:pt>
                <c:pt idx="31">
                  <c:v>10419</c:v>
                </c:pt>
              </c:numCache>
            </c:numRef>
          </c:val>
          <c:smooth val="0"/>
          <c:extLst>
            <c:ext xmlns:c16="http://schemas.microsoft.com/office/drawing/2014/chart" uri="{C3380CC4-5D6E-409C-BE32-E72D297353CC}">
              <c16:uniqueId val="{00000001-01DF-4D93-B545-AC890A84CBF6}"/>
            </c:ext>
          </c:extLst>
        </c:ser>
        <c:dLbls>
          <c:showLegendKey val="0"/>
          <c:showVal val="0"/>
          <c:showCatName val="0"/>
          <c:showSerName val="0"/>
          <c:showPercent val="0"/>
          <c:showBubbleSize val="0"/>
        </c:dLbls>
        <c:smooth val="0"/>
        <c:axId val="865725960"/>
        <c:axId val="867112456"/>
      </c:lineChart>
      <c:catAx>
        <c:axId val="865725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867112456"/>
        <c:crosses val="autoZero"/>
        <c:auto val="1"/>
        <c:lblAlgn val="ctr"/>
        <c:lblOffset val="100"/>
        <c:noMultiLvlLbl val="0"/>
      </c:catAx>
      <c:valAx>
        <c:axId val="8671124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86572596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Commandes MF</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strRef>
              <c:f>'Hebdo MF'!$A$6</c:f>
              <c:strCache>
                <c:ptCount val="1"/>
                <c:pt idx="0">
                  <c:v>Commandes</c:v>
                </c:pt>
              </c:strCache>
            </c:strRef>
          </c:tx>
          <c:spPr>
            <a:ln w="28575" cap="rnd">
              <a:solidFill>
                <a:schemeClr val="accent1"/>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MF'!$B$6:$AG$6</c:f>
              <c:numCache>
                <c:formatCode>General</c:formatCode>
                <c:ptCount val="32"/>
                <c:pt idx="0">
                  <c:v>258</c:v>
                </c:pt>
                <c:pt idx="1">
                  <c:v>282</c:v>
                </c:pt>
                <c:pt idx="2">
                  <c:v>277</c:v>
                </c:pt>
                <c:pt idx="3">
                  <c:v>239</c:v>
                </c:pt>
                <c:pt idx="4">
                  <c:v>224</c:v>
                </c:pt>
                <c:pt idx="5">
                  <c:v>222</c:v>
                </c:pt>
                <c:pt idx="6">
                  <c:v>276</c:v>
                </c:pt>
                <c:pt idx="7">
                  <c:v>273</c:v>
                </c:pt>
                <c:pt idx="8">
                  <c:v>239</c:v>
                </c:pt>
                <c:pt idx="9">
                  <c:v>280</c:v>
                </c:pt>
                <c:pt idx="10">
                  <c:v>309</c:v>
                </c:pt>
                <c:pt idx="11">
                  <c:v>322</c:v>
                </c:pt>
                <c:pt idx="12">
                  <c:v>228</c:v>
                </c:pt>
                <c:pt idx="13">
                  <c:v>171</c:v>
                </c:pt>
                <c:pt idx="14">
                  <c:v>245</c:v>
                </c:pt>
                <c:pt idx="15">
                  <c:v>230</c:v>
                </c:pt>
                <c:pt idx="16">
                  <c:v>266</c:v>
                </c:pt>
                <c:pt idx="17">
                  <c:v>266</c:v>
                </c:pt>
                <c:pt idx="18">
                  <c:v>415</c:v>
                </c:pt>
                <c:pt idx="19">
                  <c:v>1254</c:v>
                </c:pt>
                <c:pt idx="20">
                  <c:v>254</c:v>
                </c:pt>
                <c:pt idx="21">
                  <c:v>453</c:v>
                </c:pt>
                <c:pt idx="22">
                  <c:v>331</c:v>
                </c:pt>
                <c:pt idx="23">
                  <c:v>264</c:v>
                </c:pt>
                <c:pt idx="24">
                  <c:v>234</c:v>
                </c:pt>
                <c:pt idx="25">
                  <c:v>326</c:v>
                </c:pt>
                <c:pt idx="26">
                  <c:v>303</c:v>
                </c:pt>
                <c:pt idx="27" formatCode="0">
                  <c:v>289</c:v>
                </c:pt>
                <c:pt idx="28">
                  <c:v>214</c:v>
                </c:pt>
                <c:pt idx="29">
                  <c:v>210</c:v>
                </c:pt>
                <c:pt idx="30">
                  <c:v>0</c:v>
                </c:pt>
                <c:pt idx="31">
                  <c:v>0</c:v>
                </c:pt>
              </c:numCache>
            </c:numRef>
          </c:val>
          <c:smooth val="0"/>
          <c:extLst>
            <c:ext xmlns:c16="http://schemas.microsoft.com/office/drawing/2014/chart" uri="{C3380CC4-5D6E-409C-BE32-E72D297353CC}">
              <c16:uniqueId val="{00000001-251D-4934-8555-19577B8B10F0}"/>
            </c:ext>
          </c:extLst>
        </c:ser>
        <c:ser>
          <c:idx val="1"/>
          <c:order val="1"/>
          <c:tx>
            <c:strRef>
              <c:f>'Hebdo MF'!$A$7</c:f>
              <c:strCache>
                <c:ptCount val="1"/>
                <c:pt idx="0">
                  <c:v>Vs A-1</c:v>
                </c:pt>
              </c:strCache>
            </c:strRef>
          </c:tx>
          <c:spPr>
            <a:ln w="28575" cap="rnd">
              <a:solidFill>
                <a:schemeClr val="accent2"/>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MF'!$B$7:$AG$7</c:f>
              <c:numCache>
                <c:formatCode>0</c:formatCode>
                <c:ptCount val="32"/>
                <c:pt idx="0">
                  <c:v>237</c:v>
                </c:pt>
                <c:pt idx="1">
                  <c:v>201</c:v>
                </c:pt>
                <c:pt idx="2">
                  <c:v>187</c:v>
                </c:pt>
                <c:pt idx="3" formatCode="General">
                  <c:v>190</c:v>
                </c:pt>
                <c:pt idx="4" formatCode="General">
                  <c:v>161</c:v>
                </c:pt>
                <c:pt idx="5" formatCode="General">
                  <c:v>163</c:v>
                </c:pt>
                <c:pt idx="6" formatCode="General">
                  <c:v>224</c:v>
                </c:pt>
                <c:pt idx="7" formatCode="General">
                  <c:v>182</c:v>
                </c:pt>
                <c:pt idx="8" formatCode="General">
                  <c:v>186</c:v>
                </c:pt>
                <c:pt idx="9" formatCode="General">
                  <c:v>231</c:v>
                </c:pt>
                <c:pt idx="10" formatCode="General">
                  <c:v>249</c:v>
                </c:pt>
                <c:pt idx="11" formatCode="General">
                  <c:v>280</c:v>
                </c:pt>
                <c:pt idx="12" formatCode="General">
                  <c:v>144</c:v>
                </c:pt>
                <c:pt idx="13" formatCode="General">
                  <c:v>173</c:v>
                </c:pt>
                <c:pt idx="14" formatCode="General">
                  <c:v>220</c:v>
                </c:pt>
                <c:pt idx="15" formatCode="General">
                  <c:v>235</c:v>
                </c:pt>
                <c:pt idx="16" formatCode="General">
                  <c:v>198</c:v>
                </c:pt>
                <c:pt idx="17" formatCode="General">
                  <c:v>249</c:v>
                </c:pt>
                <c:pt idx="18" formatCode="General">
                  <c:v>447</c:v>
                </c:pt>
                <c:pt idx="19" formatCode="General">
                  <c:v>866</c:v>
                </c:pt>
                <c:pt idx="20" formatCode="General">
                  <c:v>191</c:v>
                </c:pt>
                <c:pt idx="21" formatCode="General">
                  <c:v>392</c:v>
                </c:pt>
                <c:pt idx="22" formatCode="General">
                  <c:v>272</c:v>
                </c:pt>
                <c:pt idx="23" formatCode="General">
                  <c:v>216</c:v>
                </c:pt>
                <c:pt idx="24" formatCode="General">
                  <c:v>192</c:v>
                </c:pt>
                <c:pt idx="25" formatCode="General">
                  <c:v>180</c:v>
                </c:pt>
                <c:pt idx="26" formatCode="General">
                  <c:v>190</c:v>
                </c:pt>
                <c:pt idx="27" formatCode="General">
                  <c:v>212</c:v>
                </c:pt>
                <c:pt idx="28" formatCode="General">
                  <c:v>228</c:v>
                </c:pt>
                <c:pt idx="29" formatCode="General">
                  <c:v>221</c:v>
                </c:pt>
                <c:pt idx="30" formatCode="General">
                  <c:v>181</c:v>
                </c:pt>
                <c:pt idx="31" formatCode="General">
                  <c:v>215</c:v>
                </c:pt>
              </c:numCache>
            </c:numRef>
          </c:val>
          <c:smooth val="0"/>
          <c:extLst>
            <c:ext xmlns:c16="http://schemas.microsoft.com/office/drawing/2014/chart" uri="{C3380CC4-5D6E-409C-BE32-E72D297353CC}">
              <c16:uniqueId val="{00000003-251D-4934-8555-19577B8B10F0}"/>
            </c:ext>
          </c:extLst>
        </c:ser>
        <c:ser>
          <c:idx val="2"/>
          <c:order val="2"/>
          <c:tx>
            <c:strRef>
              <c:f>'Hebdo MF'!$A$8</c:f>
              <c:strCache>
                <c:ptCount val="1"/>
                <c:pt idx="0">
                  <c:v> Objectif</c:v>
                </c:pt>
              </c:strCache>
            </c:strRef>
          </c:tx>
          <c:spPr>
            <a:ln w="28575" cap="rnd">
              <a:solidFill>
                <a:schemeClr val="accent3"/>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MF'!$B$8:$AG$8</c:f>
              <c:numCache>
                <c:formatCode>#,##0</c:formatCode>
                <c:ptCount val="32"/>
                <c:pt idx="0">
                  <c:v>220.25447541097014</c:v>
                </c:pt>
                <c:pt idx="1">
                  <c:v>210.60358180134023</c:v>
                </c:pt>
                <c:pt idx="2">
                  <c:v>181.58179598378666</c:v>
                </c:pt>
                <c:pt idx="3">
                  <c:v>201.78390218131858</c:v>
                </c:pt>
                <c:pt idx="4">
                  <c:v>159.75273812343815</c:v>
                </c:pt>
                <c:pt idx="5">
                  <c:v>179.59052565541649</c:v>
                </c:pt>
                <c:pt idx="6">
                  <c:v>225.80269337142187</c:v>
                </c:pt>
                <c:pt idx="7">
                  <c:v>186.41868535419277</c:v>
                </c:pt>
                <c:pt idx="8">
                  <c:v>216.29827753848582</c:v>
                </c:pt>
                <c:pt idx="9">
                  <c:v>235.12978967660749</c:v>
                </c:pt>
                <c:pt idx="10">
                  <c:v>241.42165933367812</c:v>
                </c:pt>
                <c:pt idx="11">
                  <c:v>292.30783890663804</c:v>
                </c:pt>
                <c:pt idx="12">
                  <c:v>160.68878043252511</c:v>
                </c:pt>
                <c:pt idx="13">
                  <c:v>152.38034072587391</c:v>
                </c:pt>
                <c:pt idx="14">
                  <c:v>230.13927668994182</c:v>
                </c:pt>
                <c:pt idx="15">
                  <c:v>227.48767397210372</c:v>
                </c:pt>
                <c:pt idx="16">
                  <c:v>223.93507548017351</c:v>
                </c:pt>
                <c:pt idx="17">
                  <c:v>227.15269942795598</c:v>
                </c:pt>
                <c:pt idx="18">
                  <c:v>361.85846317753828</c:v>
                </c:pt>
                <c:pt idx="19">
                  <c:v>996.71331118552837</c:v>
                </c:pt>
                <c:pt idx="20">
                  <c:v>193.61785899195695</c:v>
                </c:pt>
                <c:pt idx="21">
                  <c:v>427.42385344712267</c:v>
                </c:pt>
                <c:pt idx="22">
                  <c:v>296.62142515014773</c:v>
                </c:pt>
                <c:pt idx="23">
                  <c:v>233.2525208713044</c:v>
                </c:pt>
                <c:pt idx="24">
                  <c:v>238.99286169776681</c:v>
                </c:pt>
                <c:pt idx="25">
                  <c:v>252.86134415683335</c:v>
                </c:pt>
                <c:pt idx="26">
                  <c:v>239.948160147848</c:v>
                </c:pt>
                <c:pt idx="27">
                  <c:v>237.24970476461462</c:v>
                </c:pt>
              </c:numCache>
            </c:numRef>
          </c:val>
          <c:smooth val="0"/>
          <c:extLst>
            <c:ext xmlns:c16="http://schemas.microsoft.com/office/drawing/2014/chart" uri="{C3380CC4-5D6E-409C-BE32-E72D297353CC}">
              <c16:uniqueId val="{00000001-8B4A-4E46-8331-706573BDC319}"/>
            </c:ext>
          </c:extLst>
        </c:ser>
        <c:dLbls>
          <c:showLegendKey val="0"/>
          <c:showVal val="0"/>
          <c:showCatName val="0"/>
          <c:showSerName val="0"/>
          <c:showPercent val="0"/>
          <c:showBubbleSize val="0"/>
        </c:dLbls>
        <c:smooth val="0"/>
        <c:axId val="989178375"/>
        <c:axId val="989180423"/>
      </c:lineChart>
      <c:catAx>
        <c:axId val="9891783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989180423"/>
        <c:crosses val="autoZero"/>
        <c:auto val="1"/>
        <c:lblAlgn val="ctr"/>
        <c:lblOffset val="100"/>
        <c:noMultiLvlLbl val="0"/>
      </c:catAx>
      <c:valAx>
        <c:axId val="9891804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98917837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Transfo MF</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strRef>
              <c:f>'Hebdo MF'!$A$11</c:f>
              <c:strCache>
                <c:ptCount val="1"/>
                <c:pt idx="0">
                  <c:v>Transfo</c:v>
                </c:pt>
              </c:strCache>
            </c:strRef>
          </c:tx>
          <c:spPr>
            <a:ln w="28575" cap="rnd">
              <a:solidFill>
                <a:schemeClr val="accent1"/>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MF'!$B$11:$AG$11</c:f>
              <c:numCache>
                <c:formatCode>0.00%</c:formatCode>
                <c:ptCount val="32"/>
                <c:pt idx="0">
                  <c:v>2.5763930497303775E-2</c:v>
                </c:pt>
                <c:pt idx="1">
                  <c:v>2.0865704772475027E-2</c:v>
                </c:pt>
                <c:pt idx="2">
                  <c:v>2.5099673794853207E-2</c:v>
                </c:pt>
                <c:pt idx="3">
                  <c:v>2.4333129708816941E-2</c:v>
                </c:pt>
                <c:pt idx="4">
                  <c:v>2.2840827980014276E-2</c:v>
                </c:pt>
                <c:pt idx="5">
                  <c:v>2.050050789546588E-2</c:v>
                </c:pt>
                <c:pt idx="6">
                  <c:v>2.735652691049658E-2</c:v>
                </c:pt>
                <c:pt idx="7">
                  <c:v>2.4997710832341362E-2</c:v>
                </c:pt>
                <c:pt idx="8">
                  <c:v>2.0206290158944876E-2</c:v>
                </c:pt>
                <c:pt idx="9">
                  <c:v>2.2664723976040149E-2</c:v>
                </c:pt>
                <c:pt idx="10">
                  <c:v>2.3804021261844235E-2</c:v>
                </c:pt>
                <c:pt idx="11">
                  <c:v>2.5005824337966918E-2</c:v>
                </c:pt>
                <c:pt idx="12">
                  <c:v>1.9525563072707031E-2</c:v>
                </c:pt>
                <c:pt idx="13">
                  <c:v>1.7201488783824565E-2</c:v>
                </c:pt>
                <c:pt idx="14">
                  <c:v>2.5107604017216643E-2</c:v>
                </c:pt>
                <c:pt idx="15">
                  <c:v>1.6728489344679614E-2</c:v>
                </c:pt>
                <c:pt idx="16">
                  <c:v>1.9804928895837987E-2</c:v>
                </c:pt>
                <c:pt idx="17">
                  <c:v>1.8949918073662465E-2</c:v>
                </c:pt>
                <c:pt idx="18">
                  <c:v>2.5763595728830396E-2</c:v>
                </c:pt>
                <c:pt idx="19">
                  <c:v>2.7864189849791131E-2</c:v>
                </c:pt>
                <c:pt idx="20">
                  <c:v>1.9407090464547676E-2</c:v>
                </c:pt>
                <c:pt idx="21">
                  <c:v>2.6640790402258294E-2</c:v>
                </c:pt>
                <c:pt idx="22">
                  <c:v>2.4350768778047524E-2</c:v>
                </c:pt>
                <c:pt idx="23">
                  <c:v>2.0972354623450904E-2</c:v>
                </c:pt>
                <c:pt idx="24">
                  <c:v>1.8772563176895306E-2</c:v>
                </c:pt>
                <c:pt idx="25">
                  <c:v>2.6007179896290387E-2</c:v>
                </c:pt>
                <c:pt idx="26">
                  <c:v>2.4300264656347742E-2</c:v>
                </c:pt>
                <c:pt idx="27">
                  <c:v>2.8341669118368149E-2</c:v>
                </c:pt>
                <c:pt idx="28">
                  <c:v>0</c:v>
                </c:pt>
                <c:pt idx="29">
                  <c:v>0</c:v>
                </c:pt>
                <c:pt idx="30">
                  <c:v>0</c:v>
                </c:pt>
                <c:pt idx="31">
                  <c:v>0</c:v>
                </c:pt>
              </c:numCache>
            </c:numRef>
          </c:val>
          <c:smooth val="0"/>
          <c:extLst>
            <c:ext xmlns:c16="http://schemas.microsoft.com/office/drawing/2014/chart" uri="{C3380CC4-5D6E-409C-BE32-E72D297353CC}">
              <c16:uniqueId val="{00000001-317A-463C-AF7B-515662FB74DD}"/>
            </c:ext>
          </c:extLst>
        </c:ser>
        <c:ser>
          <c:idx val="1"/>
          <c:order val="1"/>
          <c:tx>
            <c:strRef>
              <c:f>'Hebdo MF'!$A$12</c:f>
              <c:strCache>
                <c:ptCount val="1"/>
                <c:pt idx="0">
                  <c:v>A-1</c:v>
                </c:pt>
              </c:strCache>
            </c:strRef>
          </c:tx>
          <c:spPr>
            <a:ln w="28575" cap="rnd">
              <a:solidFill>
                <a:schemeClr val="accent2"/>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MF'!$B$12:$AG$12</c:f>
              <c:numCache>
                <c:formatCode>0.00%</c:formatCode>
                <c:ptCount val="32"/>
                <c:pt idx="0">
                  <c:v>2.8685548293391431E-2</c:v>
                </c:pt>
                <c:pt idx="1">
                  <c:v>2.3533544081489288E-2</c:v>
                </c:pt>
                <c:pt idx="2">
                  <c:v>2.3433583959899751E-2</c:v>
                </c:pt>
                <c:pt idx="3">
                  <c:v>2.2565320665083134E-2</c:v>
                </c:pt>
                <c:pt idx="4">
                  <c:v>1.8910030537937515E-2</c:v>
                </c:pt>
                <c:pt idx="5">
                  <c:v>1.9176470588235295E-2</c:v>
                </c:pt>
                <c:pt idx="6">
                  <c:v>2.7000964320154291E-2</c:v>
                </c:pt>
                <c:pt idx="7">
                  <c:v>1.974397917118681E-2</c:v>
                </c:pt>
                <c:pt idx="8">
                  <c:v>1.8084589207583861E-2</c:v>
                </c:pt>
                <c:pt idx="9">
                  <c:v>2.1093964021550542E-2</c:v>
                </c:pt>
                <c:pt idx="10">
                  <c:v>2.537191766863664E-2</c:v>
                </c:pt>
                <c:pt idx="11">
                  <c:v>2.3499790180444818E-2</c:v>
                </c:pt>
                <c:pt idx="12">
                  <c:v>1.7245508982035928E-2</c:v>
                </c:pt>
                <c:pt idx="13">
                  <c:v>2.2322580645161291E-2</c:v>
                </c:pt>
                <c:pt idx="14">
                  <c:v>2.693767601322395E-2</c:v>
                </c:pt>
                <c:pt idx="15">
                  <c:v>2.6643990929705215E-2</c:v>
                </c:pt>
                <c:pt idx="16">
                  <c:v>2.0700470465237847E-2</c:v>
                </c:pt>
                <c:pt idx="17">
                  <c:v>2.3177883272828818E-2</c:v>
                </c:pt>
                <c:pt idx="18">
                  <c:v>3.0568282842098064E-2</c:v>
                </c:pt>
                <c:pt idx="19">
                  <c:v>2.9909511639151759E-2</c:v>
                </c:pt>
                <c:pt idx="20">
                  <c:v>1.9715111478117258E-2</c:v>
                </c:pt>
                <c:pt idx="21">
                  <c:v>2.7116768123962368E-2</c:v>
                </c:pt>
                <c:pt idx="22">
                  <c:v>2.3269740781931732E-2</c:v>
                </c:pt>
                <c:pt idx="23">
                  <c:v>2.317596566523605E-2</c:v>
                </c:pt>
                <c:pt idx="24">
                  <c:v>1.9486450827159239E-2</c:v>
                </c:pt>
                <c:pt idx="25">
                  <c:v>1.8354236769654329E-2</c:v>
                </c:pt>
                <c:pt idx="26">
                  <c:v>2.0148462354188761E-2</c:v>
                </c:pt>
                <c:pt idx="27">
                  <c:v>2.0333780932284672E-2</c:v>
                </c:pt>
                <c:pt idx="28">
                  <c:v>2.2736338252891904E-2</c:v>
                </c:pt>
                <c:pt idx="29">
                  <c:v>2.0014490128599891E-2</c:v>
                </c:pt>
                <c:pt idx="30">
                  <c:v>1.3663470974560278E-2</c:v>
                </c:pt>
                <c:pt idx="31">
                  <c:v>2.0635377675400711E-2</c:v>
                </c:pt>
              </c:numCache>
            </c:numRef>
          </c:val>
          <c:smooth val="0"/>
          <c:extLst>
            <c:ext xmlns:c16="http://schemas.microsoft.com/office/drawing/2014/chart" uri="{C3380CC4-5D6E-409C-BE32-E72D297353CC}">
              <c16:uniqueId val="{00000001-52D6-4DC4-8BA8-42445C90DA39}"/>
            </c:ext>
          </c:extLst>
        </c:ser>
        <c:dLbls>
          <c:showLegendKey val="0"/>
          <c:showVal val="0"/>
          <c:showCatName val="0"/>
          <c:showSerName val="0"/>
          <c:showPercent val="0"/>
          <c:showBubbleSize val="0"/>
        </c:dLbls>
        <c:smooth val="0"/>
        <c:axId val="675658759"/>
        <c:axId val="675664903"/>
      </c:lineChart>
      <c:catAx>
        <c:axId val="6756587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675664903"/>
        <c:crosses val="autoZero"/>
        <c:auto val="1"/>
        <c:lblAlgn val="ctr"/>
        <c:lblOffset val="100"/>
        <c:noMultiLvlLbl val="0"/>
      </c:catAx>
      <c:valAx>
        <c:axId val="675664903"/>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67565875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 MF</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strRef>
              <c:f>'Hebdo MF'!$A$14</c:f>
              <c:strCache>
                <c:ptCount val="1"/>
                <c:pt idx="0">
                  <c:v> CA TTC </c:v>
                </c:pt>
              </c:strCache>
            </c:strRef>
          </c:tx>
          <c:spPr>
            <a:ln w="28575" cap="rnd">
              <a:solidFill>
                <a:schemeClr val="accent1"/>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MF'!$B$14:$AG$14</c:f>
              <c:numCache>
                <c:formatCode>_-* #\ ##0.00\ [$€-40C]_-;\-* #\ ##0.00\ [$€-40C]_-;_-* "-"??\ [$€-40C]_-;_-@_-</c:formatCode>
                <c:ptCount val="32"/>
                <c:pt idx="0">
                  <c:v>15974.34</c:v>
                </c:pt>
                <c:pt idx="1">
                  <c:v>17294.169999999998</c:v>
                </c:pt>
                <c:pt idx="2">
                  <c:v>16927.22</c:v>
                </c:pt>
                <c:pt idx="3">
                  <c:v>14383.820000000002</c:v>
                </c:pt>
                <c:pt idx="4">
                  <c:v>13355.460000000001</c:v>
                </c:pt>
                <c:pt idx="5">
                  <c:v>12512.160000000002</c:v>
                </c:pt>
                <c:pt idx="6">
                  <c:v>16534.07</c:v>
                </c:pt>
                <c:pt idx="7">
                  <c:v>16300.72</c:v>
                </c:pt>
                <c:pt idx="8">
                  <c:v>14825.869999999999</c:v>
                </c:pt>
                <c:pt idx="9">
                  <c:v>17681.18</c:v>
                </c:pt>
                <c:pt idx="10">
                  <c:v>19922.370000000003</c:v>
                </c:pt>
                <c:pt idx="11">
                  <c:v>20933.48</c:v>
                </c:pt>
                <c:pt idx="12">
                  <c:v>14928.839999999998</c:v>
                </c:pt>
                <c:pt idx="13">
                  <c:v>10115.02</c:v>
                </c:pt>
                <c:pt idx="14">
                  <c:v>14795.789999999999</c:v>
                </c:pt>
                <c:pt idx="15">
                  <c:v>14477.080000000002</c:v>
                </c:pt>
                <c:pt idx="16">
                  <c:v>15624.84</c:v>
                </c:pt>
                <c:pt idx="17">
                  <c:v>17299.66</c:v>
                </c:pt>
                <c:pt idx="18">
                  <c:v>27144.25</c:v>
                </c:pt>
                <c:pt idx="19">
                  <c:v>80097.350000000006</c:v>
                </c:pt>
                <c:pt idx="20">
                  <c:v>15144.039999999999</c:v>
                </c:pt>
                <c:pt idx="21">
                  <c:v>26896.539999999997</c:v>
                </c:pt>
                <c:pt idx="22">
                  <c:v>19579.47</c:v>
                </c:pt>
                <c:pt idx="23">
                  <c:v>15051.519999999999</c:v>
                </c:pt>
                <c:pt idx="24">
                  <c:v>13156.409999999998</c:v>
                </c:pt>
                <c:pt idx="25">
                  <c:v>17315.79</c:v>
                </c:pt>
                <c:pt idx="26">
                  <c:v>19187.240000000002</c:v>
                </c:pt>
                <c:pt idx="27" formatCode="_(&quot;€&quot;* #,##0.00_);_(&quot;€&quot;* \(#,##0.00\);_(&quot;€&quot;* &quot;-&quot;??_);_(@_)">
                  <c:v>15810.59</c:v>
                </c:pt>
              </c:numCache>
            </c:numRef>
          </c:val>
          <c:smooth val="0"/>
          <c:extLst>
            <c:ext xmlns:c16="http://schemas.microsoft.com/office/drawing/2014/chart" uri="{C3380CC4-5D6E-409C-BE32-E72D297353CC}">
              <c16:uniqueId val="{00000001-F499-4072-91AF-55596CF99441}"/>
            </c:ext>
          </c:extLst>
        </c:ser>
        <c:ser>
          <c:idx val="1"/>
          <c:order val="1"/>
          <c:tx>
            <c:strRef>
              <c:f>'Hebdo MF'!$A$15</c:f>
              <c:strCache>
                <c:ptCount val="1"/>
                <c:pt idx="0">
                  <c:v> A-1 </c:v>
                </c:pt>
              </c:strCache>
            </c:strRef>
          </c:tx>
          <c:spPr>
            <a:ln w="28575" cap="rnd">
              <a:solidFill>
                <a:schemeClr val="accent2"/>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MF'!$B$15:$AG$15</c:f>
              <c:numCache>
                <c:formatCode>_-* #\ ##0.00\ [$€-40C]_-;\-* #\ ##0.00\ [$€-40C]_-;_-* "-"??\ [$€-40C]_-;_-@_-</c:formatCode>
                <c:ptCount val="32"/>
                <c:pt idx="0">
                  <c:v>14479</c:v>
                </c:pt>
                <c:pt idx="1">
                  <c:v>11979.44</c:v>
                </c:pt>
                <c:pt idx="2">
                  <c:v>10234.94</c:v>
                </c:pt>
                <c:pt idx="3">
                  <c:v>11358.65</c:v>
                </c:pt>
                <c:pt idx="4">
                  <c:v>9131.92</c:v>
                </c:pt>
                <c:pt idx="5">
                  <c:v>13728.25</c:v>
                </c:pt>
                <c:pt idx="6">
                  <c:v>12036</c:v>
                </c:pt>
                <c:pt idx="7">
                  <c:v>9676.6</c:v>
                </c:pt>
                <c:pt idx="8">
                  <c:v>11458.560000000001</c:v>
                </c:pt>
                <c:pt idx="9">
                  <c:v>14400.689999999999</c:v>
                </c:pt>
                <c:pt idx="10">
                  <c:v>14382</c:v>
                </c:pt>
                <c:pt idx="11">
                  <c:v>18666</c:v>
                </c:pt>
                <c:pt idx="12">
                  <c:v>9975</c:v>
                </c:pt>
                <c:pt idx="13">
                  <c:v>10560</c:v>
                </c:pt>
                <c:pt idx="14">
                  <c:v>12183</c:v>
                </c:pt>
                <c:pt idx="15">
                  <c:v>12841.75</c:v>
                </c:pt>
                <c:pt idx="16">
                  <c:v>12497</c:v>
                </c:pt>
                <c:pt idx="17">
                  <c:v>14796</c:v>
                </c:pt>
                <c:pt idx="18">
                  <c:v>26878.42</c:v>
                </c:pt>
                <c:pt idx="19">
                  <c:v>52795.86</c:v>
                </c:pt>
                <c:pt idx="20">
                  <c:v>11686</c:v>
                </c:pt>
                <c:pt idx="21">
                  <c:v>21776.589999999997</c:v>
                </c:pt>
                <c:pt idx="22">
                  <c:v>16651.13</c:v>
                </c:pt>
                <c:pt idx="23">
                  <c:v>13095.71</c:v>
                </c:pt>
                <c:pt idx="24">
                  <c:v>12501.21</c:v>
                </c:pt>
                <c:pt idx="25">
                  <c:v>10963.150000000001</c:v>
                </c:pt>
                <c:pt idx="26">
                  <c:v>11253.9</c:v>
                </c:pt>
                <c:pt idx="27">
                  <c:v>13401.039999999999</c:v>
                </c:pt>
                <c:pt idx="28">
                  <c:v>13817.7</c:v>
                </c:pt>
                <c:pt idx="29">
                  <c:v>12858.82</c:v>
                </c:pt>
                <c:pt idx="30">
                  <c:v>10064.009999999998</c:v>
                </c:pt>
                <c:pt idx="31">
                  <c:v>13144.96</c:v>
                </c:pt>
              </c:numCache>
            </c:numRef>
          </c:val>
          <c:smooth val="0"/>
          <c:extLst>
            <c:ext xmlns:c16="http://schemas.microsoft.com/office/drawing/2014/chart" uri="{C3380CC4-5D6E-409C-BE32-E72D297353CC}">
              <c16:uniqueId val="{00000003-F499-4072-91AF-55596CF99441}"/>
            </c:ext>
          </c:extLst>
        </c:ser>
        <c:ser>
          <c:idx val="2"/>
          <c:order val="2"/>
          <c:tx>
            <c:strRef>
              <c:f>'Hebdo MF'!$A$16</c:f>
              <c:strCache>
                <c:ptCount val="1"/>
                <c:pt idx="0">
                  <c:v> Objectif </c:v>
                </c:pt>
              </c:strCache>
            </c:strRef>
          </c:tx>
          <c:spPr>
            <a:ln w="28575" cap="rnd">
              <a:solidFill>
                <a:schemeClr val="accent3"/>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MF'!$B$16:$AG$16</c:f>
              <c:numCache>
                <c:formatCode>_-* #\ ##0.00\ [$€-40C]_-;\-* #\ ##0.00\ [$€-40C]_-;_-* "-"??\ [$€-40C]_-;_-@_-</c:formatCode>
                <c:ptCount val="32"/>
                <c:pt idx="0">
                  <c:v>13019.242041542446</c:v>
                </c:pt>
                <c:pt idx="1">
                  <c:v>12448.777720277219</c:v>
                </c:pt>
                <c:pt idx="2">
                  <c:v>10733.299960601629</c:v>
                </c:pt>
                <c:pt idx="3">
                  <c:v>11927.446457937738</c:v>
                </c:pt>
                <c:pt idx="4">
                  <c:v>9212.1848207669791</c:v>
                </c:pt>
                <c:pt idx="5">
                  <c:v>9940.4856109795219</c:v>
                </c:pt>
                <c:pt idx="6">
                  <c:v>12498.367696109824</c:v>
                </c:pt>
                <c:pt idx="7">
                  <c:v>10318.429954020143</c:v>
                </c:pt>
                <c:pt idx="8">
                  <c:v>12123.846460663945</c:v>
                </c:pt>
                <c:pt idx="9">
                  <c:v>14647.905257987793</c:v>
                </c:pt>
                <c:pt idx="10">
                  <c:v>15039.870524316391</c:v>
                </c:pt>
                <c:pt idx="11">
                  <c:v>18209.932209613027</c:v>
                </c:pt>
                <c:pt idx="12">
                  <c:v>10010.445869213483</c:v>
                </c:pt>
                <c:pt idx="13">
                  <c:v>9158.6010501047513</c:v>
                </c:pt>
                <c:pt idx="14">
                  <c:v>13722.825532609042</c:v>
                </c:pt>
                <c:pt idx="15">
                  <c:v>13564.714835460605</c:v>
                </c:pt>
                <c:pt idx="16">
                  <c:v>13352.879246188941</c:v>
                </c:pt>
                <c:pt idx="17">
                  <c:v>13577.403878603456</c:v>
                </c:pt>
                <c:pt idx="18">
                  <c:v>21798.353821814904</c:v>
                </c:pt>
                <c:pt idx="19">
                  <c:v>60042.009865816224</c:v>
                </c:pt>
                <c:pt idx="20">
                  <c:v>11663.539825675487</c:v>
                </c:pt>
                <c:pt idx="21">
                  <c:v>25844.171977110302</c:v>
                </c:pt>
                <c:pt idx="22">
                  <c:v>18165.466496802823</c:v>
                </c:pt>
                <c:pt idx="23">
                  <c:v>14284.675663727494</c:v>
                </c:pt>
                <c:pt idx="24">
                  <c:v>14636.221304473262</c:v>
                </c:pt>
                <c:pt idx="25">
                  <c:v>15485.544489216738</c:v>
                </c:pt>
                <c:pt idx="26">
                  <c:v>14694.724974532206</c:v>
                </c:pt>
                <c:pt idx="27">
                  <c:v>14529.468197033984</c:v>
                </c:pt>
              </c:numCache>
            </c:numRef>
          </c:val>
          <c:smooth val="0"/>
          <c:extLst>
            <c:ext xmlns:c16="http://schemas.microsoft.com/office/drawing/2014/chart" uri="{C3380CC4-5D6E-409C-BE32-E72D297353CC}">
              <c16:uniqueId val="{00000005-F499-4072-91AF-55596CF99441}"/>
            </c:ext>
          </c:extLst>
        </c:ser>
        <c:dLbls>
          <c:showLegendKey val="0"/>
          <c:showVal val="0"/>
          <c:showCatName val="0"/>
          <c:showSerName val="0"/>
          <c:showPercent val="0"/>
          <c:showBubbleSize val="0"/>
        </c:dLbls>
        <c:smooth val="0"/>
        <c:axId val="1388800008"/>
        <c:axId val="1388806152"/>
      </c:lineChart>
      <c:catAx>
        <c:axId val="1388800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388806152"/>
        <c:crosses val="autoZero"/>
        <c:auto val="1"/>
        <c:lblAlgn val="ctr"/>
        <c:lblOffset val="100"/>
        <c:noMultiLvlLbl val="0"/>
      </c:catAx>
      <c:valAx>
        <c:axId val="1388806152"/>
        <c:scaling>
          <c:orientation val="minMax"/>
        </c:scaling>
        <c:delete val="0"/>
        <c:axPos val="l"/>
        <c:majorGridlines>
          <c:spPr>
            <a:ln w="9525" cap="flat" cmpd="sng" algn="ctr">
              <a:solidFill>
                <a:schemeClr val="tx1">
                  <a:lumMod val="15000"/>
                  <a:lumOff val="85000"/>
                </a:schemeClr>
              </a:solidFill>
              <a:round/>
            </a:ln>
            <a:effectLst/>
          </c:spPr>
        </c:majorGridlines>
        <c:numFmt formatCode="_-* #\ ##0.00\ [$€-40C]_-;\-* #\ ##0.00\ [$€-40C]_-;_-* &quot;-&quot;??\ [$€-40C]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38880000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Panier Moyen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strRef>
              <c:f>'Hebdo MF'!$A$19</c:f>
              <c:strCache>
                <c:ptCount val="1"/>
                <c:pt idx="0">
                  <c:v> Panier Moyen TTC </c:v>
                </c:pt>
              </c:strCache>
            </c:strRef>
          </c:tx>
          <c:spPr>
            <a:ln w="28575" cap="rnd">
              <a:solidFill>
                <a:schemeClr val="accent1"/>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MF'!$B$19:$AG$19</c:f>
              <c:numCache>
                <c:formatCode>_-* #\ ##0.00\ [$€-40C]_-;\-* #\ ##0.00\ [$€-40C]_-;_-* "-"??\ [$€-40C]_-;_-@_-</c:formatCode>
                <c:ptCount val="32"/>
                <c:pt idx="0">
                  <c:v>61.916046511627904</c:v>
                </c:pt>
                <c:pt idx="1">
                  <c:v>61.326843971631199</c:v>
                </c:pt>
                <c:pt idx="2">
                  <c:v>61.109097472924191</c:v>
                </c:pt>
                <c:pt idx="3">
                  <c:v>60.183347280334736</c:v>
                </c:pt>
                <c:pt idx="4">
                  <c:v>59.622589285714291</c:v>
                </c:pt>
                <c:pt idx="5">
                  <c:v>56.361081081081089</c:v>
                </c:pt>
                <c:pt idx="6">
                  <c:v>59.90605072463768</c:v>
                </c:pt>
                <c:pt idx="7">
                  <c:v>59.709597069597066</c:v>
                </c:pt>
                <c:pt idx="8">
                  <c:v>62.032928870292885</c:v>
                </c:pt>
                <c:pt idx="9">
                  <c:v>63.147071428571429</c:v>
                </c:pt>
                <c:pt idx="10">
                  <c:v>64.47368932038836</c:v>
                </c:pt>
                <c:pt idx="11">
                  <c:v>65.010807453416149</c:v>
                </c:pt>
                <c:pt idx="12">
                  <c:v>65.477368421052631</c:v>
                </c:pt>
                <c:pt idx="13">
                  <c:v>59.152163742690064</c:v>
                </c:pt>
                <c:pt idx="14">
                  <c:v>60.390979591836732</c:v>
                </c:pt>
                <c:pt idx="15">
                  <c:v>62.943826086956527</c:v>
                </c:pt>
                <c:pt idx="16">
                  <c:v>58.74</c:v>
                </c:pt>
                <c:pt idx="17">
                  <c:v>65.03631578947369</c:v>
                </c:pt>
                <c:pt idx="18">
                  <c:v>65.407831325301203</c:v>
                </c:pt>
                <c:pt idx="19">
                  <c:v>63.87348484848485</c:v>
                </c:pt>
                <c:pt idx="20">
                  <c:v>59.622204724409443</c:v>
                </c:pt>
                <c:pt idx="21">
                  <c:v>59.374260485651206</c:v>
                </c:pt>
                <c:pt idx="22">
                  <c:v>59.152477341389734</c:v>
                </c:pt>
                <c:pt idx="23">
                  <c:v>57.013333333333328</c:v>
                </c:pt>
                <c:pt idx="24">
                  <c:v>56.223974358974353</c:v>
                </c:pt>
                <c:pt idx="25">
                  <c:v>53.115920245398776</c:v>
                </c:pt>
                <c:pt idx="26">
                  <c:v>63.324224422442249</c:v>
                </c:pt>
                <c:pt idx="27">
                  <c:v>54.707923875432527</c:v>
                </c:pt>
                <c:pt idx="28">
                  <c:v>0</c:v>
                </c:pt>
                <c:pt idx="29">
                  <c:v>0</c:v>
                </c:pt>
                <c:pt idx="30">
                  <c:v>0</c:v>
                </c:pt>
                <c:pt idx="31">
                  <c:v>0</c:v>
                </c:pt>
              </c:numCache>
            </c:numRef>
          </c:val>
          <c:smooth val="0"/>
          <c:extLst>
            <c:ext xmlns:c16="http://schemas.microsoft.com/office/drawing/2014/chart" uri="{C3380CC4-5D6E-409C-BE32-E72D297353CC}">
              <c16:uniqueId val="{00000001-BAEB-4BFA-B95B-04022D43B776}"/>
            </c:ext>
          </c:extLst>
        </c:ser>
        <c:ser>
          <c:idx val="1"/>
          <c:order val="1"/>
          <c:tx>
            <c:strRef>
              <c:f>'Hebdo MF'!$A$20</c:f>
              <c:strCache>
                <c:ptCount val="1"/>
                <c:pt idx="0">
                  <c:v> A-1 </c:v>
                </c:pt>
              </c:strCache>
            </c:strRef>
          </c:tx>
          <c:spPr>
            <a:ln w="28575" cap="rnd">
              <a:solidFill>
                <a:schemeClr val="accent2"/>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MF'!$B$20:$AG$20</c:f>
              <c:numCache>
                <c:formatCode>_-* #\ ##0.00\ [$€-40C]_-;\-* #\ ##0.00\ [$€-40C]_-;_-* "-"??\ [$€-40C]_-;_-@_-</c:formatCode>
                <c:ptCount val="32"/>
                <c:pt idx="0">
                  <c:v>61.092827004219409</c:v>
                </c:pt>
                <c:pt idx="1">
                  <c:v>59.599203980099503</c:v>
                </c:pt>
                <c:pt idx="2">
                  <c:v>54.732299465240644</c:v>
                </c:pt>
                <c:pt idx="3">
                  <c:v>59.782368421052631</c:v>
                </c:pt>
                <c:pt idx="4">
                  <c:v>56.72</c:v>
                </c:pt>
                <c:pt idx="5">
                  <c:v>84.222392638036808</c:v>
                </c:pt>
                <c:pt idx="6">
                  <c:v>53.732142857142854</c:v>
                </c:pt>
                <c:pt idx="7">
                  <c:v>53.168131868131873</c:v>
                </c:pt>
                <c:pt idx="8">
                  <c:v>61.605161290322584</c:v>
                </c:pt>
                <c:pt idx="9">
                  <c:v>62.340649350649343</c:v>
                </c:pt>
                <c:pt idx="10">
                  <c:v>57.75903614457831</c:v>
                </c:pt>
                <c:pt idx="11">
                  <c:v>66.664285714285711</c:v>
                </c:pt>
                <c:pt idx="12">
                  <c:v>69.270833333333329</c:v>
                </c:pt>
                <c:pt idx="13">
                  <c:v>61.040462427745666</c:v>
                </c:pt>
                <c:pt idx="14">
                  <c:v>55.377272727272725</c:v>
                </c:pt>
                <c:pt idx="15">
                  <c:v>54.645744680851067</c:v>
                </c:pt>
                <c:pt idx="16">
                  <c:v>63.116161616161619</c:v>
                </c:pt>
                <c:pt idx="17">
                  <c:v>59.421686746987952</c:v>
                </c:pt>
                <c:pt idx="18">
                  <c:v>60.130693512304248</c:v>
                </c:pt>
                <c:pt idx="19">
                  <c:v>60.965196304849883</c:v>
                </c:pt>
                <c:pt idx="20">
                  <c:v>61.183246073298427</c:v>
                </c:pt>
                <c:pt idx="21">
                  <c:v>55.55252551020407</c:v>
                </c:pt>
                <c:pt idx="22">
                  <c:v>61.217389705882354</c:v>
                </c:pt>
                <c:pt idx="23">
                  <c:v>60.628287037037033</c:v>
                </c:pt>
                <c:pt idx="24">
                  <c:v>65.110468749999995</c:v>
                </c:pt>
                <c:pt idx="25">
                  <c:v>60.906388888888898</c:v>
                </c:pt>
                <c:pt idx="26">
                  <c:v>59.231052631578947</c:v>
                </c:pt>
                <c:pt idx="27">
                  <c:v>63.212452830188674</c:v>
                </c:pt>
                <c:pt idx="28">
                  <c:v>60.603947368421053</c:v>
                </c:pt>
                <c:pt idx="29">
                  <c:v>58.184705882352937</c:v>
                </c:pt>
                <c:pt idx="30">
                  <c:v>55.602265193370158</c:v>
                </c:pt>
                <c:pt idx="31">
                  <c:v>61.139348837209297</c:v>
                </c:pt>
              </c:numCache>
            </c:numRef>
          </c:val>
          <c:smooth val="0"/>
          <c:extLst>
            <c:ext xmlns:c16="http://schemas.microsoft.com/office/drawing/2014/chart" uri="{C3380CC4-5D6E-409C-BE32-E72D297353CC}">
              <c16:uniqueId val="{00000003-BAEB-4BFA-B95B-04022D43B776}"/>
            </c:ext>
          </c:extLst>
        </c:ser>
        <c:ser>
          <c:idx val="2"/>
          <c:order val="2"/>
          <c:tx>
            <c:strRef>
              <c:f>'Hebdo MF'!$A$21</c:f>
              <c:strCache>
                <c:ptCount val="1"/>
                <c:pt idx="0">
                  <c:v> Objectif </c:v>
                </c:pt>
              </c:strCache>
            </c:strRef>
          </c:tx>
          <c:spPr>
            <a:ln w="28575" cap="rnd">
              <a:solidFill>
                <a:schemeClr val="accent3"/>
              </a:solidFill>
              <a:round/>
            </a:ln>
            <a:effectLst/>
          </c:spPr>
          <c:marker>
            <c:symbol val="none"/>
          </c:marker>
          <c:cat>
            <c:strRef>
              <c:f>'Hebdo MF'!$B$1:$AG$1</c:f>
              <c:strCache>
                <c:ptCount val="32"/>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strCache>
            </c:strRef>
          </c:cat>
          <c:val>
            <c:numRef>
              <c:f>'Hebdo MF'!$B$21:$AG$21</c:f>
              <c:numCache>
                <c:formatCode>_-* #\ ##0.00\ [$€-40C]_-;\-* #\ ##0.00\ [$€-40C]_-;_-* "-"??\ [$€-40C]_-;_-@_-</c:formatCode>
                <c:ptCount val="32"/>
                <c:pt idx="0">
                  <c:v>59.11</c:v>
                </c:pt>
                <c:pt idx="1">
                  <c:v>59.109999999999992</c:v>
                </c:pt>
                <c:pt idx="2">
                  <c:v>59.11</c:v>
                </c:pt>
                <c:pt idx="3">
                  <c:v>59.109999999999985</c:v>
                </c:pt>
                <c:pt idx="4">
                  <c:v>57.66527027316981</c:v>
                </c:pt>
                <c:pt idx="5">
                  <c:v>55.350835322195714</c:v>
                </c:pt>
                <c:pt idx="6">
                  <c:v>55.350835322195707</c:v>
                </c:pt>
                <c:pt idx="7">
                  <c:v>55.350835322195714</c:v>
                </c:pt>
                <c:pt idx="8">
                  <c:v>56.051516445879955</c:v>
                </c:pt>
                <c:pt idx="9">
                  <c:v>62.297105263157896</c:v>
                </c:pt>
                <c:pt idx="10">
                  <c:v>62.297105263157896</c:v>
                </c:pt>
                <c:pt idx="11">
                  <c:v>62.297105263157881</c:v>
                </c:pt>
                <c:pt idx="12">
                  <c:v>62.297105263157896</c:v>
                </c:pt>
                <c:pt idx="13">
                  <c:v>60.103560646190608</c:v>
                </c:pt>
                <c:pt idx="14">
                  <c:v>59.628350840336132</c:v>
                </c:pt>
                <c:pt idx="15">
                  <c:v>59.62835084033614</c:v>
                </c:pt>
                <c:pt idx="16">
                  <c:v>59.62835084033614</c:v>
                </c:pt>
                <c:pt idx="17">
                  <c:v>59.772144081033389</c:v>
                </c:pt>
                <c:pt idx="18">
                  <c:v>60.239999999999995</c:v>
                </c:pt>
                <c:pt idx="19">
                  <c:v>60.239999999999995</c:v>
                </c:pt>
                <c:pt idx="20">
                  <c:v>60.24</c:v>
                </c:pt>
                <c:pt idx="21">
                  <c:v>60.46497351207735</c:v>
                </c:pt>
                <c:pt idx="22">
                  <c:v>61.241248799231506</c:v>
                </c:pt>
                <c:pt idx="23">
                  <c:v>61.241248799231514</c:v>
                </c:pt>
                <c:pt idx="24">
                  <c:v>61.241248799231499</c:v>
                </c:pt>
                <c:pt idx="25">
                  <c:v>61.241248799231514</c:v>
                </c:pt>
                <c:pt idx="26">
                  <c:v>61.241248799231506</c:v>
                </c:pt>
                <c:pt idx="27">
                  <c:v>61.241248799231506</c:v>
                </c:pt>
                <c:pt idx="28">
                  <c:v>0</c:v>
                </c:pt>
                <c:pt idx="29">
                  <c:v>0</c:v>
                </c:pt>
                <c:pt idx="30">
                  <c:v>0</c:v>
                </c:pt>
                <c:pt idx="31">
                  <c:v>0</c:v>
                </c:pt>
              </c:numCache>
            </c:numRef>
          </c:val>
          <c:smooth val="0"/>
          <c:extLst>
            <c:ext xmlns:c16="http://schemas.microsoft.com/office/drawing/2014/chart" uri="{C3380CC4-5D6E-409C-BE32-E72D297353CC}">
              <c16:uniqueId val="{00000005-BAEB-4BFA-B95B-04022D43B776}"/>
            </c:ext>
          </c:extLst>
        </c:ser>
        <c:dLbls>
          <c:showLegendKey val="0"/>
          <c:showVal val="0"/>
          <c:showCatName val="0"/>
          <c:showSerName val="0"/>
          <c:showPercent val="0"/>
          <c:showBubbleSize val="0"/>
        </c:dLbls>
        <c:smooth val="0"/>
        <c:axId val="727553544"/>
        <c:axId val="727555592"/>
      </c:lineChart>
      <c:catAx>
        <c:axId val="7275535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7555592"/>
        <c:crosses val="autoZero"/>
        <c:auto val="1"/>
        <c:lblAlgn val="ctr"/>
        <c:lblOffset val="100"/>
        <c:noMultiLvlLbl val="0"/>
      </c:catAx>
      <c:valAx>
        <c:axId val="727555592"/>
        <c:scaling>
          <c:orientation val="minMax"/>
        </c:scaling>
        <c:delete val="0"/>
        <c:axPos val="l"/>
        <c:majorGridlines>
          <c:spPr>
            <a:ln w="9525" cap="flat" cmpd="sng" algn="ctr">
              <a:solidFill>
                <a:schemeClr val="tx1">
                  <a:lumMod val="15000"/>
                  <a:lumOff val="85000"/>
                </a:schemeClr>
              </a:solidFill>
              <a:round/>
            </a:ln>
            <a:effectLst/>
          </c:spPr>
        </c:majorGridlines>
        <c:numFmt formatCode="_-* #\ ##0.00\ [$€-40C]_-;\-* #\ ##0.00\ [$€-40C]_-;_-* &quot;-&quot;??\ [$€-40C]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275535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Sessions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v>2024</c:v>
          </c:tx>
          <c:spPr>
            <a:ln w="28575" cap="rnd">
              <a:solidFill>
                <a:schemeClr val="accent1"/>
              </a:solidFill>
              <a:round/>
            </a:ln>
            <a:effectLst/>
          </c:spPr>
          <c:marker>
            <c:symbol val="none"/>
          </c:marker>
          <c:cat>
            <c:strRef>
              <c:f>'Mensuel MF '!$B$1:$G$1</c:f>
              <c:strCache>
                <c:ptCount val="6"/>
                <c:pt idx="0">
                  <c:v>Octobre</c:v>
                </c:pt>
                <c:pt idx="1">
                  <c:v>Novembre </c:v>
                </c:pt>
                <c:pt idx="2">
                  <c:v>Décembre</c:v>
                </c:pt>
                <c:pt idx="3">
                  <c:v>Janvier</c:v>
                </c:pt>
                <c:pt idx="4">
                  <c:v>février</c:v>
                </c:pt>
                <c:pt idx="5">
                  <c:v>mars</c:v>
                </c:pt>
              </c:strCache>
            </c:strRef>
          </c:cat>
          <c:val>
            <c:numRef>
              <c:f>'Mensuel MF '!$B$3:$G$3</c:f>
              <c:numCache>
                <c:formatCode>General</c:formatCode>
                <c:ptCount val="6"/>
                <c:pt idx="0">
                  <c:v>50418</c:v>
                </c:pt>
                <c:pt idx="1">
                  <c:v>45533</c:v>
                </c:pt>
                <c:pt idx="2">
                  <c:v>54901</c:v>
                </c:pt>
                <c:pt idx="3">
                  <c:v>54301</c:v>
                </c:pt>
                <c:pt idx="4">
                  <c:v>88651</c:v>
                </c:pt>
                <c:pt idx="5">
                  <c:v>60862</c:v>
                </c:pt>
              </c:numCache>
            </c:numRef>
          </c:val>
          <c:smooth val="0"/>
          <c:extLst>
            <c:ext xmlns:c16="http://schemas.microsoft.com/office/drawing/2014/chart" uri="{C3380CC4-5D6E-409C-BE32-E72D297353CC}">
              <c16:uniqueId val="{00000001-58A8-40FE-A766-B549EFCEFC6F}"/>
            </c:ext>
          </c:extLst>
        </c:ser>
        <c:ser>
          <c:idx val="1"/>
          <c:order val="1"/>
          <c:tx>
            <c:v>N-1</c:v>
          </c:tx>
          <c:spPr>
            <a:ln w="28575" cap="rnd">
              <a:solidFill>
                <a:schemeClr val="accent2"/>
              </a:solidFill>
              <a:round/>
            </a:ln>
            <a:effectLst/>
          </c:spPr>
          <c:marker>
            <c:symbol val="none"/>
          </c:marker>
          <c:cat>
            <c:strRef>
              <c:f>'Mensuel MF '!$B$1:$G$1</c:f>
              <c:strCache>
                <c:ptCount val="6"/>
                <c:pt idx="0">
                  <c:v>Octobre</c:v>
                </c:pt>
                <c:pt idx="1">
                  <c:v>Novembre </c:v>
                </c:pt>
                <c:pt idx="2">
                  <c:v>Décembre</c:v>
                </c:pt>
                <c:pt idx="3">
                  <c:v>Janvier</c:v>
                </c:pt>
                <c:pt idx="4">
                  <c:v>février</c:v>
                </c:pt>
                <c:pt idx="5">
                  <c:v>mars</c:v>
                </c:pt>
              </c:strCache>
            </c:strRef>
          </c:cat>
          <c:val>
            <c:numRef>
              <c:f>'Mensuel MF '!$B$4:$G$4</c:f>
              <c:numCache>
                <c:formatCode>General</c:formatCode>
                <c:ptCount val="6"/>
                <c:pt idx="0">
                  <c:v>37086</c:v>
                </c:pt>
                <c:pt idx="1">
                  <c:v>37072</c:v>
                </c:pt>
                <c:pt idx="2">
                  <c:v>45265</c:v>
                </c:pt>
                <c:pt idx="3">
                  <c:v>38419</c:v>
                </c:pt>
                <c:pt idx="4">
                  <c:v>68384</c:v>
                </c:pt>
                <c:pt idx="5">
                  <c:v>48705</c:v>
                </c:pt>
              </c:numCache>
            </c:numRef>
          </c:val>
          <c:smooth val="0"/>
          <c:extLst>
            <c:ext xmlns:c16="http://schemas.microsoft.com/office/drawing/2014/chart" uri="{C3380CC4-5D6E-409C-BE32-E72D297353CC}">
              <c16:uniqueId val="{00000003-58A8-40FE-A766-B549EFCEFC6F}"/>
            </c:ext>
          </c:extLst>
        </c:ser>
        <c:dLbls>
          <c:showLegendKey val="0"/>
          <c:showVal val="0"/>
          <c:showCatName val="0"/>
          <c:showSerName val="0"/>
          <c:showPercent val="0"/>
          <c:showBubbleSize val="0"/>
        </c:dLbls>
        <c:smooth val="0"/>
        <c:axId val="1042583559"/>
        <c:axId val="1042586119"/>
      </c:lineChart>
      <c:catAx>
        <c:axId val="10425835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42586119"/>
        <c:crosses val="autoZero"/>
        <c:auto val="1"/>
        <c:lblAlgn val="ctr"/>
        <c:lblOffset val="100"/>
        <c:noMultiLvlLbl val="0"/>
      </c:catAx>
      <c:valAx>
        <c:axId val="10425861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4258355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Commandes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v>2024</c:v>
          </c:tx>
          <c:spPr>
            <a:ln w="28575" cap="rnd">
              <a:solidFill>
                <a:schemeClr val="accent1"/>
              </a:solidFill>
              <a:round/>
            </a:ln>
            <a:effectLst/>
          </c:spPr>
          <c:marker>
            <c:symbol val="none"/>
          </c:marker>
          <c:cat>
            <c:strRef>
              <c:f>'Mensuel MF '!$B$1:$G$1</c:f>
              <c:strCache>
                <c:ptCount val="6"/>
                <c:pt idx="0">
                  <c:v>Octobre</c:v>
                </c:pt>
                <c:pt idx="1">
                  <c:v>Novembre </c:v>
                </c:pt>
                <c:pt idx="2">
                  <c:v>Décembre</c:v>
                </c:pt>
                <c:pt idx="3">
                  <c:v>Janvier</c:v>
                </c:pt>
                <c:pt idx="4">
                  <c:v>février</c:v>
                </c:pt>
                <c:pt idx="5">
                  <c:v>mars</c:v>
                </c:pt>
              </c:strCache>
            </c:strRef>
          </c:cat>
          <c:val>
            <c:numRef>
              <c:f>'Mensuel MF '!$B$6:$G$6</c:f>
              <c:numCache>
                <c:formatCode>General</c:formatCode>
                <c:ptCount val="6"/>
                <c:pt idx="0">
                  <c:v>1207</c:v>
                </c:pt>
                <c:pt idx="1">
                  <c:v>1045</c:v>
                </c:pt>
                <c:pt idx="2">
                  <c:v>1209</c:v>
                </c:pt>
                <c:pt idx="3">
                  <c:v>1087</c:v>
                </c:pt>
                <c:pt idx="4">
                  <c:v>2292</c:v>
                </c:pt>
                <c:pt idx="5">
                  <c:v>1321</c:v>
                </c:pt>
              </c:numCache>
            </c:numRef>
          </c:val>
          <c:smooth val="0"/>
          <c:extLst>
            <c:ext xmlns:c16="http://schemas.microsoft.com/office/drawing/2014/chart" uri="{C3380CC4-5D6E-409C-BE32-E72D297353CC}">
              <c16:uniqueId val="{00000001-ED26-46E2-B13D-47C616DE79F2}"/>
            </c:ext>
          </c:extLst>
        </c:ser>
        <c:ser>
          <c:idx val="1"/>
          <c:order val="1"/>
          <c:tx>
            <c:v>N-1</c:v>
          </c:tx>
          <c:spPr>
            <a:ln w="28575" cap="rnd">
              <a:solidFill>
                <a:schemeClr val="accent2"/>
              </a:solidFill>
              <a:round/>
            </a:ln>
            <a:effectLst/>
          </c:spPr>
          <c:marker>
            <c:symbol val="none"/>
          </c:marker>
          <c:cat>
            <c:strRef>
              <c:f>'Mensuel MF '!$B$1:$G$1</c:f>
              <c:strCache>
                <c:ptCount val="6"/>
                <c:pt idx="0">
                  <c:v>Octobre</c:v>
                </c:pt>
                <c:pt idx="1">
                  <c:v>Novembre </c:v>
                </c:pt>
                <c:pt idx="2">
                  <c:v>Décembre</c:v>
                </c:pt>
                <c:pt idx="3">
                  <c:v>Janvier</c:v>
                </c:pt>
                <c:pt idx="4">
                  <c:v>février</c:v>
                </c:pt>
                <c:pt idx="5">
                  <c:v>mars</c:v>
                </c:pt>
              </c:strCache>
            </c:strRef>
          </c:cat>
          <c:val>
            <c:numRef>
              <c:f>'Mensuel MF '!$B$7:$G$7</c:f>
              <c:numCache>
                <c:formatCode>0</c:formatCode>
                <c:ptCount val="6"/>
                <c:pt idx="0">
                  <c:v>882</c:v>
                </c:pt>
                <c:pt idx="1">
                  <c:v>824</c:v>
                </c:pt>
                <c:pt idx="2">
                  <c:v>950</c:v>
                </c:pt>
                <c:pt idx="3">
                  <c:v>952</c:v>
                </c:pt>
                <c:pt idx="4">
                  <c:v>1881</c:v>
                </c:pt>
                <c:pt idx="5">
                  <c:v>1041</c:v>
                </c:pt>
              </c:numCache>
            </c:numRef>
          </c:val>
          <c:smooth val="0"/>
          <c:extLst>
            <c:ext xmlns:c16="http://schemas.microsoft.com/office/drawing/2014/chart" uri="{C3380CC4-5D6E-409C-BE32-E72D297353CC}">
              <c16:uniqueId val="{00000003-ED26-46E2-B13D-47C616DE79F2}"/>
            </c:ext>
          </c:extLst>
        </c:ser>
        <c:dLbls>
          <c:showLegendKey val="0"/>
          <c:showVal val="0"/>
          <c:showCatName val="0"/>
          <c:showSerName val="0"/>
          <c:showPercent val="0"/>
          <c:showBubbleSize val="0"/>
        </c:dLbls>
        <c:smooth val="0"/>
        <c:axId val="1042575367"/>
        <c:axId val="1042577415"/>
      </c:lineChart>
      <c:catAx>
        <c:axId val="10425753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42577415"/>
        <c:crosses val="autoZero"/>
        <c:auto val="1"/>
        <c:lblAlgn val="ctr"/>
        <c:lblOffset val="100"/>
        <c:noMultiLvlLbl val="0"/>
      </c:catAx>
      <c:valAx>
        <c:axId val="10425774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4257536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 TTC</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v>2024</c:v>
          </c:tx>
          <c:spPr>
            <a:ln w="28575" cap="rnd">
              <a:solidFill>
                <a:schemeClr val="accent1"/>
              </a:solidFill>
              <a:round/>
            </a:ln>
            <a:effectLst/>
          </c:spPr>
          <c:marker>
            <c:symbol val="none"/>
          </c:marker>
          <c:cat>
            <c:strRef>
              <c:f>'Mensuel MF '!$B$1:$G$1</c:f>
              <c:strCache>
                <c:ptCount val="6"/>
                <c:pt idx="0">
                  <c:v>Octobre</c:v>
                </c:pt>
                <c:pt idx="1">
                  <c:v>Novembre </c:v>
                </c:pt>
                <c:pt idx="2">
                  <c:v>Décembre</c:v>
                </c:pt>
                <c:pt idx="3">
                  <c:v>Janvier</c:v>
                </c:pt>
                <c:pt idx="4">
                  <c:v>février</c:v>
                </c:pt>
                <c:pt idx="5">
                  <c:v>mars</c:v>
                </c:pt>
              </c:strCache>
            </c:strRef>
          </c:cat>
          <c:val>
            <c:numRef>
              <c:f>'Mensuel MF '!$B$14:$G$14</c:f>
              <c:numCache>
                <c:formatCode>_-* #\ ##0.00\ [$€-40C]_-;\-* #\ ##0.00\ [$€-40C]_-;_-* "-"??\ [$€-40C]_-;_-@_-</c:formatCode>
                <c:ptCount val="6"/>
                <c:pt idx="0">
                  <c:v>73762.28</c:v>
                </c:pt>
                <c:pt idx="1">
                  <c:v>61827.700000000004</c:v>
                </c:pt>
                <c:pt idx="2">
                  <c:v>77890.13</c:v>
                </c:pt>
                <c:pt idx="3">
                  <c:v>66717.610000000015</c:v>
                </c:pt>
                <c:pt idx="4">
                  <c:v>145494.63</c:v>
                </c:pt>
                <c:pt idx="5">
                  <c:v>75917.740000000005</c:v>
                </c:pt>
              </c:numCache>
            </c:numRef>
          </c:val>
          <c:smooth val="0"/>
          <c:extLst>
            <c:ext xmlns:c16="http://schemas.microsoft.com/office/drawing/2014/chart" uri="{C3380CC4-5D6E-409C-BE32-E72D297353CC}">
              <c16:uniqueId val="{00000001-2E87-497A-BFD1-AD4CC9758507}"/>
            </c:ext>
          </c:extLst>
        </c:ser>
        <c:ser>
          <c:idx val="1"/>
          <c:order val="1"/>
          <c:tx>
            <c:v>N-1</c:v>
          </c:tx>
          <c:spPr>
            <a:ln w="28575" cap="rnd">
              <a:solidFill>
                <a:schemeClr val="accent2"/>
              </a:solidFill>
              <a:round/>
            </a:ln>
            <a:effectLst/>
          </c:spPr>
          <c:marker>
            <c:symbol val="none"/>
          </c:marker>
          <c:cat>
            <c:strRef>
              <c:f>'Mensuel MF '!$B$1:$G$1</c:f>
              <c:strCache>
                <c:ptCount val="6"/>
                <c:pt idx="0">
                  <c:v>Octobre</c:v>
                </c:pt>
                <c:pt idx="1">
                  <c:v>Novembre </c:v>
                </c:pt>
                <c:pt idx="2">
                  <c:v>Décembre</c:v>
                </c:pt>
                <c:pt idx="3">
                  <c:v>Janvier</c:v>
                </c:pt>
                <c:pt idx="4">
                  <c:v>février</c:v>
                </c:pt>
                <c:pt idx="5">
                  <c:v>mars</c:v>
                </c:pt>
              </c:strCache>
            </c:strRef>
          </c:cat>
          <c:val>
            <c:numRef>
              <c:f>'Mensuel MF '!$B$15:$G$15</c:f>
              <c:numCache>
                <c:formatCode>_-* #\ ##0.00\ [$€-40C]_-;\-* #\ ##0.00\ [$€-40C]_-;_-* "-"??\ [$€-40C]_-;_-@_-</c:formatCode>
                <c:ptCount val="6"/>
                <c:pt idx="0">
                  <c:v>51690.38</c:v>
                </c:pt>
                <c:pt idx="1">
                  <c:v>45204.13</c:v>
                </c:pt>
                <c:pt idx="2">
                  <c:v>58707.25</c:v>
                </c:pt>
                <c:pt idx="3">
                  <c:v>56277.75</c:v>
                </c:pt>
                <c:pt idx="4">
                  <c:v>112362.28</c:v>
                </c:pt>
                <c:pt idx="5">
                  <c:v>63234.79</c:v>
                </c:pt>
              </c:numCache>
            </c:numRef>
          </c:val>
          <c:smooth val="0"/>
          <c:extLst>
            <c:ext xmlns:c16="http://schemas.microsoft.com/office/drawing/2014/chart" uri="{C3380CC4-5D6E-409C-BE32-E72D297353CC}">
              <c16:uniqueId val="{00000003-2E87-497A-BFD1-AD4CC9758507}"/>
            </c:ext>
          </c:extLst>
        </c:ser>
        <c:dLbls>
          <c:showLegendKey val="0"/>
          <c:showVal val="0"/>
          <c:showCatName val="0"/>
          <c:showSerName val="0"/>
          <c:showPercent val="0"/>
          <c:showBubbleSize val="0"/>
        </c:dLbls>
        <c:smooth val="0"/>
        <c:axId val="1074853896"/>
        <c:axId val="1074814984"/>
      </c:lineChart>
      <c:catAx>
        <c:axId val="1074853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74814984"/>
        <c:crosses val="autoZero"/>
        <c:auto val="1"/>
        <c:lblAlgn val="ctr"/>
        <c:lblOffset val="100"/>
        <c:noMultiLvlLbl val="0"/>
      </c:catAx>
      <c:valAx>
        <c:axId val="1074814984"/>
        <c:scaling>
          <c:orientation val="minMax"/>
        </c:scaling>
        <c:delete val="0"/>
        <c:axPos val="l"/>
        <c:majorGridlines>
          <c:spPr>
            <a:ln w="9525" cap="flat" cmpd="sng" algn="ctr">
              <a:solidFill>
                <a:schemeClr val="tx1">
                  <a:lumMod val="15000"/>
                  <a:lumOff val="85000"/>
                </a:schemeClr>
              </a:solidFill>
              <a:round/>
            </a:ln>
            <a:effectLst/>
          </c:spPr>
        </c:majorGridlines>
        <c:numFmt formatCode="_-* #\ ##0.00\ [$€-40C]_-;\-* #\ ##0.00\ [$€-40C]_-;_-* &quot;-&quot;??\ [$€-40C]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7485389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Taux Transfo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v>2024</c:v>
          </c:tx>
          <c:spPr>
            <a:ln w="28575" cap="rnd">
              <a:solidFill>
                <a:schemeClr val="accent1"/>
              </a:solidFill>
              <a:round/>
            </a:ln>
            <a:effectLst/>
          </c:spPr>
          <c:marker>
            <c:symbol val="none"/>
          </c:marker>
          <c:cat>
            <c:strRef>
              <c:f>'Mensuel MF '!$B$1:$G$1</c:f>
              <c:strCache>
                <c:ptCount val="6"/>
                <c:pt idx="0">
                  <c:v>Octobre</c:v>
                </c:pt>
                <c:pt idx="1">
                  <c:v>Novembre </c:v>
                </c:pt>
                <c:pt idx="2">
                  <c:v>Décembre</c:v>
                </c:pt>
                <c:pt idx="3">
                  <c:v>Janvier</c:v>
                </c:pt>
                <c:pt idx="4">
                  <c:v>février</c:v>
                </c:pt>
                <c:pt idx="5">
                  <c:v>mars</c:v>
                </c:pt>
              </c:strCache>
            </c:strRef>
          </c:cat>
          <c:val>
            <c:numRef>
              <c:f>'Mensuel MF '!$B$11:$G$11</c:f>
              <c:numCache>
                <c:formatCode>0.00%</c:formatCode>
                <c:ptCount val="6"/>
                <c:pt idx="0">
                  <c:v>2.3939862747431474E-2</c:v>
                </c:pt>
                <c:pt idx="1">
                  <c:v>2.2950387630948983E-2</c:v>
                </c:pt>
                <c:pt idx="2">
                  <c:v>2.20214568040655E-2</c:v>
                </c:pt>
                <c:pt idx="3">
                  <c:v>2.001804754976888E-2</c:v>
                </c:pt>
                <c:pt idx="4">
                  <c:v>2.5854192282094957E-2</c:v>
                </c:pt>
                <c:pt idx="5">
                  <c:v>2.1704840458742731E-2</c:v>
                </c:pt>
              </c:numCache>
            </c:numRef>
          </c:val>
          <c:smooth val="0"/>
          <c:extLst>
            <c:ext xmlns:c16="http://schemas.microsoft.com/office/drawing/2014/chart" uri="{C3380CC4-5D6E-409C-BE32-E72D297353CC}">
              <c16:uniqueId val="{00000001-EDF0-4FD1-A21C-A1FA5AB93176}"/>
            </c:ext>
          </c:extLst>
        </c:ser>
        <c:ser>
          <c:idx val="1"/>
          <c:order val="1"/>
          <c:tx>
            <c:v>N-1</c:v>
          </c:tx>
          <c:spPr>
            <a:ln w="28575" cap="rnd">
              <a:solidFill>
                <a:schemeClr val="accent2"/>
              </a:solidFill>
              <a:round/>
            </a:ln>
            <a:effectLst/>
          </c:spPr>
          <c:marker>
            <c:symbol val="none"/>
          </c:marker>
          <c:cat>
            <c:strRef>
              <c:f>'Mensuel MF '!$B$1:$G$1</c:f>
              <c:strCache>
                <c:ptCount val="6"/>
                <c:pt idx="0">
                  <c:v>Octobre</c:v>
                </c:pt>
                <c:pt idx="1">
                  <c:v>Novembre </c:v>
                </c:pt>
                <c:pt idx="2">
                  <c:v>Décembre</c:v>
                </c:pt>
                <c:pt idx="3">
                  <c:v>Janvier</c:v>
                </c:pt>
                <c:pt idx="4">
                  <c:v>février</c:v>
                </c:pt>
                <c:pt idx="5">
                  <c:v>mars</c:v>
                </c:pt>
              </c:strCache>
            </c:strRef>
          </c:cat>
          <c:val>
            <c:numRef>
              <c:f>'Mensuel MF '!$B$12:$G$12</c:f>
              <c:numCache>
                <c:formatCode>0.00%</c:formatCode>
                <c:ptCount val="6"/>
                <c:pt idx="0">
                  <c:v>2.3782559456398639E-2</c:v>
                </c:pt>
                <c:pt idx="1">
                  <c:v>2.2227017695295642E-2</c:v>
                </c:pt>
                <c:pt idx="2">
                  <c:v>2.0987517949850879E-2</c:v>
                </c:pt>
                <c:pt idx="3">
                  <c:v>2.4779406023061504E-2</c:v>
                </c:pt>
                <c:pt idx="4">
                  <c:v>2.7506434253626578E-2</c:v>
                </c:pt>
                <c:pt idx="5">
                  <c:v>2.1373575608253773E-2</c:v>
                </c:pt>
              </c:numCache>
            </c:numRef>
          </c:val>
          <c:smooth val="0"/>
          <c:extLst>
            <c:ext xmlns:c16="http://schemas.microsoft.com/office/drawing/2014/chart" uri="{C3380CC4-5D6E-409C-BE32-E72D297353CC}">
              <c16:uniqueId val="{00000003-EDF0-4FD1-A21C-A1FA5AB93176}"/>
            </c:ext>
          </c:extLst>
        </c:ser>
        <c:dLbls>
          <c:showLegendKey val="0"/>
          <c:showVal val="0"/>
          <c:showCatName val="0"/>
          <c:showSerName val="0"/>
          <c:showPercent val="0"/>
          <c:showBubbleSize val="0"/>
        </c:dLbls>
        <c:smooth val="0"/>
        <c:axId val="1289682951"/>
        <c:axId val="1289684999"/>
      </c:lineChart>
      <c:catAx>
        <c:axId val="1289682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89684999"/>
        <c:crosses val="autoZero"/>
        <c:auto val="1"/>
        <c:lblAlgn val="ctr"/>
        <c:lblOffset val="100"/>
        <c:noMultiLvlLbl val="0"/>
      </c:catAx>
      <c:valAx>
        <c:axId val="1289684999"/>
        <c:scaling>
          <c:orientation val="minMax"/>
          <c:min val="1.7999999999999999E-2"/>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8968295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1.3309182597706123E-3"/>
          <c:y val="2.0833333333333332E-2"/>
        </c:manualLayout>
      </c:layout>
      <c:overlay val="0"/>
      <c:spPr>
        <a:noFill/>
        <a:ln>
          <a:noFill/>
        </a:ln>
        <a:effectLst/>
      </c:spPr>
      <c:txPr>
        <a:bodyPr rot="0" spcFirstLastPara="1" vertOverflow="ellipsis" vert="horz" wrap="square" anchor="ctr" anchorCtr="1"/>
        <a:lstStyle/>
        <a:p>
          <a:pPr>
            <a:defRPr sz="2000" b="1" i="0" u="none" strike="noStrike" kern="1200" spc="0" baseline="0">
              <a:solidFill>
                <a:srgbClr val="ED7D31"/>
              </a:solidFill>
              <a:latin typeface="+mn-lt"/>
              <a:ea typeface="+mn-ea"/>
              <a:cs typeface="+mn-cs"/>
            </a:defRPr>
          </a:pPr>
          <a:endParaRPr lang="fr-FR"/>
        </a:p>
      </c:txPr>
    </c:title>
    <c:autoTitleDeleted val="0"/>
    <c:plotArea>
      <c:layout/>
      <c:lineChart>
        <c:grouping val="stacked"/>
        <c:varyColors val="0"/>
        <c:ser>
          <c:idx val="0"/>
          <c:order val="0"/>
          <c:tx>
            <c:strRef>
              <c:f>Deuil!$A$3</c:f>
              <c:strCache>
                <c:ptCount val="1"/>
                <c:pt idx="0">
                  <c:v>Trafic</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rgbClr val="ED7D31"/>
                    </a:solidFill>
                    <a:latin typeface="+mn-lt"/>
                    <a:ea typeface="+mn-ea"/>
                    <a:cs typeface="+mn-cs"/>
                  </a:defRPr>
                </a:pPr>
                <a:endParaRPr lang="fr-FR"/>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Deuil!$B$2:$CK$2</c:f>
              <c:numCache>
                <c:formatCode>m/d/yyyy</c:formatCode>
                <c:ptCount val="88"/>
                <c:pt idx="0">
                  <c:v>45501</c:v>
                </c:pt>
                <c:pt idx="1">
                  <c:v>45502</c:v>
                </c:pt>
                <c:pt idx="2">
                  <c:v>45503</c:v>
                </c:pt>
                <c:pt idx="3">
                  <c:v>45504</c:v>
                </c:pt>
                <c:pt idx="4">
                  <c:v>45505</c:v>
                </c:pt>
                <c:pt idx="5">
                  <c:v>45506</c:v>
                </c:pt>
                <c:pt idx="6">
                  <c:v>45507</c:v>
                </c:pt>
                <c:pt idx="7">
                  <c:v>45508</c:v>
                </c:pt>
                <c:pt idx="8">
                  <c:v>45509</c:v>
                </c:pt>
                <c:pt idx="9">
                  <c:v>45510</c:v>
                </c:pt>
                <c:pt idx="10">
                  <c:v>45511</c:v>
                </c:pt>
                <c:pt idx="11">
                  <c:v>45512</c:v>
                </c:pt>
                <c:pt idx="12">
                  <c:v>45513</c:v>
                </c:pt>
                <c:pt idx="13">
                  <c:v>45514</c:v>
                </c:pt>
                <c:pt idx="14">
                  <c:v>45515</c:v>
                </c:pt>
                <c:pt idx="15">
                  <c:v>45516</c:v>
                </c:pt>
                <c:pt idx="16">
                  <c:v>45517</c:v>
                </c:pt>
                <c:pt idx="17">
                  <c:v>45518</c:v>
                </c:pt>
                <c:pt idx="18">
                  <c:v>45519</c:v>
                </c:pt>
                <c:pt idx="19">
                  <c:v>45520</c:v>
                </c:pt>
                <c:pt idx="20">
                  <c:v>45521</c:v>
                </c:pt>
                <c:pt idx="21">
                  <c:v>45522</c:v>
                </c:pt>
                <c:pt idx="22">
                  <c:v>45523</c:v>
                </c:pt>
                <c:pt idx="23">
                  <c:v>45524</c:v>
                </c:pt>
                <c:pt idx="24">
                  <c:v>45525</c:v>
                </c:pt>
                <c:pt idx="25">
                  <c:v>45526</c:v>
                </c:pt>
                <c:pt idx="26">
                  <c:v>45527</c:v>
                </c:pt>
                <c:pt idx="27">
                  <c:v>45528</c:v>
                </c:pt>
                <c:pt idx="28">
                  <c:v>45529</c:v>
                </c:pt>
                <c:pt idx="29">
                  <c:v>45530</c:v>
                </c:pt>
                <c:pt idx="30">
                  <c:v>45531</c:v>
                </c:pt>
                <c:pt idx="31">
                  <c:v>45532</c:v>
                </c:pt>
                <c:pt idx="32">
                  <c:v>45533</c:v>
                </c:pt>
                <c:pt idx="33">
                  <c:v>45534</c:v>
                </c:pt>
                <c:pt idx="34">
                  <c:v>45535</c:v>
                </c:pt>
                <c:pt idx="35">
                  <c:v>45536</c:v>
                </c:pt>
                <c:pt idx="36">
                  <c:v>45537</c:v>
                </c:pt>
                <c:pt idx="37">
                  <c:v>45538</c:v>
                </c:pt>
                <c:pt idx="38">
                  <c:v>45539</c:v>
                </c:pt>
                <c:pt idx="39">
                  <c:v>45540</c:v>
                </c:pt>
                <c:pt idx="40">
                  <c:v>45541</c:v>
                </c:pt>
                <c:pt idx="41">
                  <c:v>45542</c:v>
                </c:pt>
                <c:pt idx="42">
                  <c:v>45543</c:v>
                </c:pt>
                <c:pt idx="43">
                  <c:v>45544</c:v>
                </c:pt>
                <c:pt idx="44">
                  <c:v>45545</c:v>
                </c:pt>
                <c:pt idx="45">
                  <c:v>45546</c:v>
                </c:pt>
                <c:pt idx="46">
                  <c:v>45547</c:v>
                </c:pt>
                <c:pt idx="47">
                  <c:v>45548</c:v>
                </c:pt>
                <c:pt idx="48">
                  <c:v>45549</c:v>
                </c:pt>
                <c:pt idx="49">
                  <c:v>45550</c:v>
                </c:pt>
                <c:pt idx="50">
                  <c:v>45551</c:v>
                </c:pt>
                <c:pt idx="51">
                  <c:v>45552</c:v>
                </c:pt>
                <c:pt idx="52">
                  <c:v>45553</c:v>
                </c:pt>
                <c:pt idx="53">
                  <c:v>45554</c:v>
                </c:pt>
                <c:pt idx="54">
                  <c:v>45555</c:v>
                </c:pt>
                <c:pt idx="55">
                  <c:v>45556</c:v>
                </c:pt>
                <c:pt idx="56">
                  <c:v>45557</c:v>
                </c:pt>
                <c:pt idx="57">
                  <c:v>45558</c:v>
                </c:pt>
                <c:pt idx="58">
                  <c:v>45559</c:v>
                </c:pt>
                <c:pt idx="59">
                  <c:v>45560</c:v>
                </c:pt>
                <c:pt idx="60">
                  <c:v>45561</c:v>
                </c:pt>
                <c:pt idx="61">
                  <c:v>45562</c:v>
                </c:pt>
                <c:pt idx="62">
                  <c:v>45563</c:v>
                </c:pt>
                <c:pt idx="63">
                  <c:v>45564</c:v>
                </c:pt>
                <c:pt idx="64">
                  <c:v>45565</c:v>
                </c:pt>
                <c:pt idx="65">
                  <c:v>45566</c:v>
                </c:pt>
                <c:pt idx="66">
                  <c:v>45567</c:v>
                </c:pt>
                <c:pt idx="67">
                  <c:v>45568</c:v>
                </c:pt>
                <c:pt idx="68">
                  <c:v>45569</c:v>
                </c:pt>
                <c:pt idx="69">
                  <c:v>45570</c:v>
                </c:pt>
                <c:pt idx="70">
                  <c:v>45571</c:v>
                </c:pt>
                <c:pt idx="71">
                  <c:v>45572</c:v>
                </c:pt>
                <c:pt idx="72">
                  <c:v>45573</c:v>
                </c:pt>
                <c:pt idx="73">
                  <c:v>45574</c:v>
                </c:pt>
                <c:pt idx="74">
                  <c:v>45575</c:v>
                </c:pt>
                <c:pt idx="75">
                  <c:v>45576</c:v>
                </c:pt>
                <c:pt idx="76">
                  <c:v>45577</c:v>
                </c:pt>
                <c:pt idx="77">
                  <c:v>45578</c:v>
                </c:pt>
                <c:pt idx="78">
                  <c:v>45579</c:v>
                </c:pt>
                <c:pt idx="79">
                  <c:v>45580</c:v>
                </c:pt>
                <c:pt idx="80">
                  <c:v>45581</c:v>
                </c:pt>
                <c:pt idx="81">
                  <c:v>45582</c:v>
                </c:pt>
                <c:pt idx="82">
                  <c:v>45583</c:v>
                </c:pt>
                <c:pt idx="83">
                  <c:v>45584</c:v>
                </c:pt>
                <c:pt idx="84">
                  <c:v>45585</c:v>
                </c:pt>
                <c:pt idx="85">
                  <c:v>45586</c:v>
                </c:pt>
                <c:pt idx="86">
                  <c:v>45587</c:v>
                </c:pt>
                <c:pt idx="87">
                  <c:v>45588</c:v>
                </c:pt>
              </c:numCache>
            </c:numRef>
          </c:cat>
          <c:val>
            <c:numRef>
              <c:f>Deuil!$B$3:$CK$3</c:f>
              <c:numCache>
                <c:formatCode>General</c:formatCode>
                <c:ptCount val="88"/>
                <c:pt idx="0">
                  <c:v>42</c:v>
                </c:pt>
                <c:pt idx="1">
                  <c:v>108</c:v>
                </c:pt>
                <c:pt idx="2">
                  <c:v>110</c:v>
                </c:pt>
                <c:pt idx="3">
                  <c:v>116</c:v>
                </c:pt>
                <c:pt idx="4">
                  <c:v>125</c:v>
                </c:pt>
                <c:pt idx="5">
                  <c:v>86</c:v>
                </c:pt>
                <c:pt idx="6">
                  <c:v>69</c:v>
                </c:pt>
                <c:pt idx="7">
                  <c:v>73</c:v>
                </c:pt>
                <c:pt idx="8">
                  <c:v>141</c:v>
                </c:pt>
                <c:pt idx="9">
                  <c:v>148</c:v>
                </c:pt>
                <c:pt idx="10">
                  <c:v>132</c:v>
                </c:pt>
                <c:pt idx="11">
                  <c:v>99</c:v>
                </c:pt>
                <c:pt idx="12">
                  <c:v>81</c:v>
                </c:pt>
                <c:pt idx="13">
                  <c:v>56</c:v>
                </c:pt>
                <c:pt idx="14">
                  <c:v>44</c:v>
                </c:pt>
                <c:pt idx="15">
                  <c:v>86</c:v>
                </c:pt>
                <c:pt idx="16">
                  <c:v>127</c:v>
                </c:pt>
                <c:pt idx="17">
                  <c:v>97</c:v>
                </c:pt>
                <c:pt idx="18">
                  <c:v>65</c:v>
                </c:pt>
                <c:pt idx="19">
                  <c:v>99</c:v>
                </c:pt>
                <c:pt idx="20">
                  <c:v>96</c:v>
                </c:pt>
                <c:pt idx="21">
                  <c:v>75</c:v>
                </c:pt>
                <c:pt idx="22">
                  <c:v>144</c:v>
                </c:pt>
                <c:pt idx="23">
                  <c:v>113</c:v>
                </c:pt>
                <c:pt idx="24">
                  <c:v>115</c:v>
                </c:pt>
                <c:pt idx="25">
                  <c:v>80</c:v>
                </c:pt>
                <c:pt idx="26">
                  <c:v>101</c:v>
                </c:pt>
                <c:pt idx="27">
                  <c:v>94</c:v>
                </c:pt>
                <c:pt idx="28">
                  <c:v>75</c:v>
                </c:pt>
                <c:pt idx="29">
                  <c:v>128</c:v>
                </c:pt>
                <c:pt idx="30">
                  <c:v>125</c:v>
                </c:pt>
                <c:pt idx="31">
                  <c:v>106</c:v>
                </c:pt>
                <c:pt idx="32">
                  <c:v>93</c:v>
                </c:pt>
                <c:pt idx="33">
                  <c:v>101</c:v>
                </c:pt>
                <c:pt idx="34">
                  <c:v>74</c:v>
                </c:pt>
                <c:pt idx="35">
                  <c:v>73</c:v>
                </c:pt>
                <c:pt idx="36">
                  <c:v>122</c:v>
                </c:pt>
                <c:pt idx="37">
                  <c:v>130</c:v>
                </c:pt>
                <c:pt idx="38">
                  <c:v>113</c:v>
                </c:pt>
                <c:pt idx="39">
                  <c:v>117</c:v>
                </c:pt>
                <c:pt idx="40">
                  <c:v>84</c:v>
                </c:pt>
                <c:pt idx="41">
                  <c:v>78</c:v>
                </c:pt>
                <c:pt idx="42">
                  <c:v>90</c:v>
                </c:pt>
                <c:pt idx="43">
                  <c:v>118</c:v>
                </c:pt>
                <c:pt idx="44">
                  <c:v>137</c:v>
                </c:pt>
                <c:pt idx="45">
                  <c:v>96</c:v>
                </c:pt>
                <c:pt idx="46">
                  <c:v>89</c:v>
                </c:pt>
                <c:pt idx="47">
                  <c:v>89</c:v>
                </c:pt>
                <c:pt idx="48">
                  <c:v>79</c:v>
                </c:pt>
                <c:pt idx="49">
                  <c:v>70</c:v>
                </c:pt>
                <c:pt idx="50">
                  <c:v>127</c:v>
                </c:pt>
                <c:pt idx="51">
                  <c:v>142</c:v>
                </c:pt>
                <c:pt idx="52">
                  <c:v>108</c:v>
                </c:pt>
                <c:pt idx="53">
                  <c:v>73</c:v>
                </c:pt>
                <c:pt idx="54">
                  <c:v>81</c:v>
                </c:pt>
                <c:pt idx="55">
                  <c:v>87</c:v>
                </c:pt>
                <c:pt idx="56">
                  <c:v>77</c:v>
                </c:pt>
                <c:pt idx="57">
                  <c:v>128</c:v>
                </c:pt>
                <c:pt idx="58">
                  <c:v>102</c:v>
                </c:pt>
                <c:pt idx="59">
                  <c:v>103</c:v>
                </c:pt>
                <c:pt idx="60">
                  <c:v>93</c:v>
                </c:pt>
                <c:pt idx="61">
                  <c:v>86</c:v>
                </c:pt>
                <c:pt idx="62">
                  <c:v>81</c:v>
                </c:pt>
                <c:pt idx="63">
                  <c:v>63</c:v>
                </c:pt>
                <c:pt idx="64">
                  <c:v>113</c:v>
                </c:pt>
                <c:pt idx="65">
                  <c:v>129</c:v>
                </c:pt>
                <c:pt idx="66">
                  <c:v>112</c:v>
                </c:pt>
                <c:pt idx="67">
                  <c:v>97</c:v>
                </c:pt>
                <c:pt idx="68">
                  <c:v>86</c:v>
                </c:pt>
                <c:pt idx="69">
                  <c:v>71</c:v>
                </c:pt>
                <c:pt idx="70">
                  <c:v>87</c:v>
                </c:pt>
                <c:pt idx="71">
                  <c:v>139</c:v>
                </c:pt>
                <c:pt idx="72">
                  <c:v>157</c:v>
                </c:pt>
                <c:pt idx="73">
                  <c:v>124</c:v>
                </c:pt>
                <c:pt idx="74">
                  <c:v>134</c:v>
                </c:pt>
                <c:pt idx="75">
                  <c:v>113</c:v>
                </c:pt>
                <c:pt idx="76">
                  <c:v>75</c:v>
                </c:pt>
                <c:pt idx="77">
                  <c:v>57</c:v>
                </c:pt>
                <c:pt idx="78">
                  <c:v>137</c:v>
                </c:pt>
                <c:pt idx="79">
                  <c:v>120</c:v>
                </c:pt>
                <c:pt idx="80">
                  <c:v>129</c:v>
                </c:pt>
                <c:pt idx="81">
                  <c:v>116</c:v>
                </c:pt>
                <c:pt idx="82">
                  <c:v>83</c:v>
                </c:pt>
                <c:pt idx="83">
                  <c:v>65</c:v>
                </c:pt>
                <c:pt idx="84">
                  <c:v>57</c:v>
                </c:pt>
                <c:pt idx="85">
                  <c:v>144</c:v>
                </c:pt>
                <c:pt idx="86">
                  <c:v>120</c:v>
                </c:pt>
                <c:pt idx="87">
                  <c:v>101</c:v>
                </c:pt>
              </c:numCache>
            </c:numRef>
          </c:val>
          <c:smooth val="0"/>
          <c:extLst>
            <c:ext xmlns:c16="http://schemas.microsoft.com/office/drawing/2014/chart" uri="{C3380CC4-5D6E-409C-BE32-E72D297353CC}">
              <c16:uniqueId val="{00000001-3B6D-4AA4-96D3-5A724039240D}"/>
            </c:ext>
          </c:extLst>
        </c:ser>
        <c:dLbls>
          <c:showLegendKey val="0"/>
          <c:showVal val="0"/>
          <c:showCatName val="0"/>
          <c:showSerName val="0"/>
          <c:showPercent val="0"/>
          <c:showBubbleSize val="0"/>
        </c:dLbls>
        <c:marker val="1"/>
        <c:smooth val="0"/>
        <c:axId val="2091030535"/>
        <c:axId val="1198215176"/>
      </c:lineChart>
      <c:dateAx>
        <c:axId val="2091030535"/>
        <c:scaling>
          <c:orientation val="minMax"/>
        </c:scaling>
        <c:delete val="0"/>
        <c:axPos val="b"/>
        <c:numFmt formatCode="m/d/yyyy"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600" b="1" i="0" u="none" strike="noStrike" kern="1200" baseline="0">
                <a:solidFill>
                  <a:srgbClr val="4472C4"/>
                </a:solidFill>
                <a:latin typeface="+mn-lt"/>
                <a:ea typeface="+mn-ea"/>
                <a:cs typeface="+mn-cs"/>
              </a:defRPr>
            </a:pPr>
            <a:endParaRPr lang="fr-FR"/>
          </a:p>
        </c:txPr>
        <c:crossAx val="1198215176"/>
        <c:crosses val="autoZero"/>
        <c:auto val="1"/>
        <c:lblOffset val="100"/>
        <c:baseTimeUnit val="days"/>
      </c:dateAx>
      <c:valAx>
        <c:axId val="1198215176"/>
        <c:scaling>
          <c:orientation val="minMax"/>
        </c:scaling>
        <c:delete val="1"/>
        <c:axPos val="l"/>
        <c:numFmt formatCode="General" sourceLinked="1"/>
        <c:majorTickMark val="none"/>
        <c:minorTickMark val="none"/>
        <c:tickLblPos val="high"/>
        <c:crossAx val="2091030535"/>
        <c:crosses val="autoZero"/>
        <c:crossBetween val="between"/>
      </c:valAx>
      <c:spPr>
        <a:noFill/>
        <a:ln>
          <a:noFill/>
        </a:ln>
        <a:effectLst/>
      </c:spPr>
    </c:plotArea>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Commandes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spPr>
            <a:ln w="28575" cap="rnd">
              <a:solidFill>
                <a:schemeClr val="accent1"/>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Anr'!$B$6:$AI$6</c:f>
              <c:numCache>
                <c:formatCode>0</c:formatCode>
                <c:ptCount val="34"/>
                <c:pt idx="0">
                  <c:v>37</c:v>
                </c:pt>
                <c:pt idx="1">
                  <c:v>39</c:v>
                </c:pt>
                <c:pt idx="2">
                  <c:v>39</c:v>
                </c:pt>
                <c:pt idx="3">
                  <c:v>43</c:v>
                </c:pt>
                <c:pt idx="4">
                  <c:v>31</c:v>
                </c:pt>
                <c:pt idx="5">
                  <c:v>26</c:v>
                </c:pt>
                <c:pt idx="6">
                  <c:v>38</c:v>
                </c:pt>
                <c:pt idx="7">
                  <c:v>42</c:v>
                </c:pt>
                <c:pt idx="8">
                  <c:v>41</c:v>
                </c:pt>
                <c:pt idx="9">
                  <c:v>42</c:v>
                </c:pt>
                <c:pt idx="10">
                  <c:v>41</c:v>
                </c:pt>
                <c:pt idx="11">
                  <c:v>52</c:v>
                </c:pt>
                <c:pt idx="12">
                  <c:v>29</c:v>
                </c:pt>
                <c:pt idx="13">
                  <c:v>34</c:v>
                </c:pt>
                <c:pt idx="14">
                  <c:v>33</c:v>
                </c:pt>
                <c:pt idx="15">
                  <c:v>48</c:v>
                </c:pt>
                <c:pt idx="16">
                  <c:v>36</c:v>
                </c:pt>
                <c:pt idx="17">
                  <c:v>45</c:v>
                </c:pt>
                <c:pt idx="18">
                  <c:v>69</c:v>
                </c:pt>
                <c:pt idx="19">
                  <c:v>163</c:v>
                </c:pt>
                <c:pt idx="20">
                  <c:v>45</c:v>
                </c:pt>
                <c:pt idx="21">
                  <c:v>44</c:v>
                </c:pt>
                <c:pt idx="22">
                  <c:v>42</c:v>
                </c:pt>
                <c:pt idx="23">
                  <c:v>24</c:v>
                </c:pt>
                <c:pt idx="27">
                  <c:v>44</c:v>
                </c:pt>
              </c:numCache>
            </c:numRef>
          </c:val>
          <c:smooth val="0"/>
          <c:extLst>
            <c:ext xmlns:c16="http://schemas.microsoft.com/office/drawing/2014/chart" uri="{C3380CC4-5D6E-409C-BE32-E72D297353CC}">
              <c16:uniqueId val="{00000001-AB12-4DB0-9ADC-A228F0A80FD8}"/>
            </c:ext>
          </c:extLst>
        </c:ser>
        <c:ser>
          <c:idx val="1"/>
          <c:order val="1"/>
          <c:spPr>
            <a:ln w="28575" cap="rnd">
              <a:solidFill>
                <a:schemeClr val="accent2"/>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Anr'!$B$7:$AI$7</c:f>
              <c:numCache>
                <c:formatCode>0</c:formatCode>
                <c:ptCount val="34"/>
                <c:pt idx="0">
                  <c:v>51</c:v>
                </c:pt>
                <c:pt idx="1">
                  <c:v>47</c:v>
                </c:pt>
                <c:pt idx="2">
                  <c:v>57</c:v>
                </c:pt>
                <c:pt idx="3">
                  <c:v>41</c:v>
                </c:pt>
                <c:pt idx="4">
                  <c:v>33</c:v>
                </c:pt>
                <c:pt idx="5">
                  <c:v>56</c:v>
                </c:pt>
                <c:pt idx="6">
                  <c:v>34</c:v>
                </c:pt>
                <c:pt idx="7">
                  <c:v>46</c:v>
                </c:pt>
                <c:pt idx="8">
                  <c:v>65</c:v>
                </c:pt>
                <c:pt idx="9">
                  <c:v>51</c:v>
                </c:pt>
                <c:pt idx="10">
                  <c:v>50</c:v>
                </c:pt>
                <c:pt idx="11">
                  <c:v>71</c:v>
                </c:pt>
                <c:pt idx="12">
                  <c:v>30</c:v>
                </c:pt>
                <c:pt idx="13">
                  <c:v>26</c:v>
                </c:pt>
                <c:pt idx="14">
                  <c:v>47</c:v>
                </c:pt>
                <c:pt idx="15">
                  <c:v>36</c:v>
                </c:pt>
                <c:pt idx="16">
                  <c:v>43</c:v>
                </c:pt>
                <c:pt idx="17">
                  <c:v>66</c:v>
                </c:pt>
                <c:pt idx="18">
                  <c:v>85</c:v>
                </c:pt>
                <c:pt idx="19">
                  <c:v>109</c:v>
                </c:pt>
                <c:pt idx="20">
                  <c:v>28</c:v>
                </c:pt>
                <c:pt idx="21">
                  <c:v>68</c:v>
                </c:pt>
                <c:pt idx="22">
                  <c:v>48</c:v>
                </c:pt>
                <c:pt idx="23">
                  <c:v>35</c:v>
                </c:pt>
                <c:pt idx="24">
                  <c:v>34</c:v>
                </c:pt>
                <c:pt idx="25">
                  <c:v>35</c:v>
                </c:pt>
                <c:pt idx="26">
                  <c:v>35</c:v>
                </c:pt>
                <c:pt idx="27">
                  <c:v>45</c:v>
                </c:pt>
                <c:pt idx="28">
                  <c:v>55</c:v>
                </c:pt>
                <c:pt idx="29">
                  <c:v>42</c:v>
                </c:pt>
                <c:pt idx="30">
                  <c:v>46</c:v>
                </c:pt>
                <c:pt idx="31">
                  <c:v>46</c:v>
                </c:pt>
                <c:pt idx="32">
                  <c:v>44</c:v>
                </c:pt>
                <c:pt idx="33">
                  <c:v>209</c:v>
                </c:pt>
              </c:numCache>
            </c:numRef>
          </c:val>
          <c:smooth val="0"/>
          <c:extLst>
            <c:ext xmlns:c16="http://schemas.microsoft.com/office/drawing/2014/chart" uri="{C3380CC4-5D6E-409C-BE32-E72D297353CC}">
              <c16:uniqueId val="{00000003-AB12-4DB0-9ADC-A228F0A80FD8}"/>
            </c:ext>
          </c:extLst>
        </c:ser>
        <c:dLbls>
          <c:showLegendKey val="0"/>
          <c:showVal val="0"/>
          <c:showCatName val="0"/>
          <c:showSerName val="0"/>
          <c:showPercent val="0"/>
          <c:showBubbleSize val="0"/>
        </c:dLbls>
        <c:smooth val="0"/>
        <c:axId val="35792904"/>
        <c:axId val="35800072"/>
      </c:lineChart>
      <c:catAx>
        <c:axId val="357929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5800072"/>
        <c:crosses val="autoZero"/>
        <c:auto val="1"/>
        <c:lblAlgn val="ctr"/>
        <c:lblOffset val="100"/>
        <c:noMultiLvlLbl val="0"/>
      </c:catAx>
      <c:valAx>
        <c:axId val="3580007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57929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3.5423736258909061E-3"/>
          <c:y val="2.4305555555555556E-2"/>
        </c:manualLayout>
      </c:layout>
      <c:overlay val="0"/>
      <c:spPr>
        <a:noFill/>
        <a:ln>
          <a:noFill/>
        </a:ln>
        <a:effectLst/>
      </c:spPr>
      <c:txPr>
        <a:bodyPr rot="0" spcFirstLastPara="1" vertOverflow="ellipsis" vert="horz" wrap="square" anchor="ctr" anchorCtr="1"/>
        <a:lstStyle/>
        <a:p>
          <a:pPr>
            <a:defRPr sz="2000" b="1" i="0" u="none" strike="noStrike" kern="1200" spc="0" baseline="0">
              <a:solidFill>
                <a:srgbClr val="ED7D31"/>
              </a:solidFill>
              <a:latin typeface="+mn-lt"/>
              <a:ea typeface="+mn-ea"/>
              <a:cs typeface="+mn-cs"/>
            </a:defRPr>
          </a:pPr>
          <a:endParaRPr lang="fr-FR"/>
        </a:p>
      </c:txPr>
    </c:title>
    <c:autoTitleDeleted val="0"/>
    <c:plotArea>
      <c:layout/>
      <c:barChart>
        <c:barDir val="col"/>
        <c:grouping val="clustered"/>
        <c:varyColors val="0"/>
        <c:ser>
          <c:idx val="0"/>
          <c:order val="0"/>
          <c:tx>
            <c:strRef>
              <c:f>Deuil!$A$6</c:f>
              <c:strCache>
                <c:ptCount val="1"/>
                <c:pt idx="0">
                  <c:v> CA TTC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500" b="1" i="0" u="none" strike="noStrike" kern="1200" baseline="0">
                    <a:solidFill>
                      <a:srgbClr val="ED7D31"/>
                    </a:solidFill>
                    <a:latin typeface="+mn-lt"/>
                    <a:ea typeface="+mn-ea"/>
                    <a:cs typeface="+mn-cs"/>
                  </a:defRPr>
                </a:pPr>
                <a:endParaRPr lang="fr-FR"/>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Deuil!$B$2:$CK$2</c:f>
              <c:numCache>
                <c:formatCode>m/d/yyyy</c:formatCode>
                <c:ptCount val="88"/>
                <c:pt idx="0">
                  <c:v>45501</c:v>
                </c:pt>
                <c:pt idx="1">
                  <c:v>45502</c:v>
                </c:pt>
                <c:pt idx="2">
                  <c:v>45503</c:v>
                </c:pt>
                <c:pt idx="3">
                  <c:v>45504</c:v>
                </c:pt>
                <c:pt idx="4">
                  <c:v>45505</c:v>
                </c:pt>
                <c:pt idx="5">
                  <c:v>45506</c:v>
                </c:pt>
                <c:pt idx="6">
                  <c:v>45507</c:v>
                </c:pt>
                <c:pt idx="7">
                  <c:v>45508</c:v>
                </c:pt>
                <c:pt idx="8">
                  <c:v>45509</c:v>
                </c:pt>
                <c:pt idx="9">
                  <c:v>45510</c:v>
                </c:pt>
                <c:pt idx="10">
                  <c:v>45511</c:v>
                </c:pt>
                <c:pt idx="11">
                  <c:v>45512</c:v>
                </c:pt>
                <c:pt idx="12">
                  <c:v>45513</c:v>
                </c:pt>
                <c:pt idx="13">
                  <c:v>45514</c:v>
                </c:pt>
                <c:pt idx="14">
                  <c:v>45515</c:v>
                </c:pt>
                <c:pt idx="15">
                  <c:v>45516</c:v>
                </c:pt>
                <c:pt idx="16">
                  <c:v>45517</c:v>
                </c:pt>
                <c:pt idx="17">
                  <c:v>45518</c:v>
                </c:pt>
                <c:pt idx="18">
                  <c:v>45519</c:v>
                </c:pt>
                <c:pt idx="19">
                  <c:v>45520</c:v>
                </c:pt>
                <c:pt idx="20">
                  <c:v>45521</c:v>
                </c:pt>
                <c:pt idx="21">
                  <c:v>45522</c:v>
                </c:pt>
                <c:pt idx="22">
                  <c:v>45523</c:v>
                </c:pt>
                <c:pt idx="23">
                  <c:v>45524</c:v>
                </c:pt>
                <c:pt idx="24">
                  <c:v>45525</c:v>
                </c:pt>
                <c:pt idx="25">
                  <c:v>45526</c:v>
                </c:pt>
                <c:pt idx="26">
                  <c:v>45527</c:v>
                </c:pt>
                <c:pt idx="27">
                  <c:v>45528</c:v>
                </c:pt>
                <c:pt idx="28">
                  <c:v>45529</c:v>
                </c:pt>
                <c:pt idx="29">
                  <c:v>45530</c:v>
                </c:pt>
                <c:pt idx="30">
                  <c:v>45531</c:v>
                </c:pt>
                <c:pt idx="31">
                  <c:v>45532</c:v>
                </c:pt>
                <c:pt idx="32">
                  <c:v>45533</c:v>
                </c:pt>
                <c:pt idx="33">
                  <c:v>45534</c:v>
                </c:pt>
                <c:pt idx="34">
                  <c:v>45535</c:v>
                </c:pt>
                <c:pt idx="35">
                  <c:v>45536</c:v>
                </c:pt>
                <c:pt idx="36">
                  <c:v>45537</c:v>
                </c:pt>
                <c:pt idx="37">
                  <c:v>45538</c:v>
                </c:pt>
                <c:pt idx="38">
                  <c:v>45539</c:v>
                </c:pt>
                <c:pt idx="39">
                  <c:v>45540</c:v>
                </c:pt>
                <c:pt idx="40">
                  <c:v>45541</c:v>
                </c:pt>
                <c:pt idx="41">
                  <c:v>45542</c:v>
                </c:pt>
                <c:pt idx="42">
                  <c:v>45543</c:v>
                </c:pt>
                <c:pt idx="43">
                  <c:v>45544</c:v>
                </c:pt>
                <c:pt idx="44">
                  <c:v>45545</c:v>
                </c:pt>
                <c:pt idx="45">
                  <c:v>45546</c:v>
                </c:pt>
                <c:pt idx="46">
                  <c:v>45547</c:v>
                </c:pt>
                <c:pt idx="47">
                  <c:v>45548</c:v>
                </c:pt>
                <c:pt idx="48">
                  <c:v>45549</c:v>
                </c:pt>
                <c:pt idx="49">
                  <c:v>45550</c:v>
                </c:pt>
                <c:pt idx="50">
                  <c:v>45551</c:v>
                </c:pt>
                <c:pt idx="51">
                  <c:v>45552</c:v>
                </c:pt>
                <c:pt idx="52">
                  <c:v>45553</c:v>
                </c:pt>
                <c:pt idx="53">
                  <c:v>45554</c:v>
                </c:pt>
                <c:pt idx="54">
                  <c:v>45555</c:v>
                </c:pt>
                <c:pt idx="55">
                  <c:v>45556</c:v>
                </c:pt>
                <c:pt idx="56">
                  <c:v>45557</c:v>
                </c:pt>
                <c:pt idx="57">
                  <c:v>45558</c:v>
                </c:pt>
                <c:pt idx="58">
                  <c:v>45559</c:v>
                </c:pt>
                <c:pt idx="59">
                  <c:v>45560</c:v>
                </c:pt>
                <c:pt idx="60">
                  <c:v>45561</c:v>
                </c:pt>
                <c:pt idx="61">
                  <c:v>45562</c:v>
                </c:pt>
                <c:pt idx="62">
                  <c:v>45563</c:v>
                </c:pt>
                <c:pt idx="63">
                  <c:v>45564</c:v>
                </c:pt>
                <c:pt idx="64">
                  <c:v>45565</c:v>
                </c:pt>
                <c:pt idx="65">
                  <c:v>45566</c:v>
                </c:pt>
                <c:pt idx="66">
                  <c:v>45567</c:v>
                </c:pt>
                <c:pt idx="67">
                  <c:v>45568</c:v>
                </c:pt>
                <c:pt idx="68">
                  <c:v>45569</c:v>
                </c:pt>
                <c:pt idx="69">
                  <c:v>45570</c:v>
                </c:pt>
                <c:pt idx="70">
                  <c:v>45571</c:v>
                </c:pt>
                <c:pt idx="71">
                  <c:v>45572</c:v>
                </c:pt>
                <c:pt idx="72">
                  <c:v>45573</c:v>
                </c:pt>
                <c:pt idx="73">
                  <c:v>45574</c:v>
                </c:pt>
                <c:pt idx="74">
                  <c:v>45575</c:v>
                </c:pt>
                <c:pt idx="75">
                  <c:v>45576</c:v>
                </c:pt>
                <c:pt idx="76">
                  <c:v>45577</c:v>
                </c:pt>
                <c:pt idx="77">
                  <c:v>45578</c:v>
                </c:pt>
                <c:pt idx="78">
                  <c:v>45579</c:v>
                </c:pt>
                <c:pt idx="79">
                  <c:v>45580</c:v>
                </c:pt>
                <c:pt idx="80">
                  <c:v>45581</c:v>
                </c:pt>
                <c:pt idx="81">
                  <c:v>45582</c:v>
                </c:pt>
                <c:pt idx="82">
                  <c:v>45583</c:v>
                </c:pt>
                <c:pt idx="83">
                  <c:v>45584</c:v>
                </c:pt>
                <c:pt idx="84">
                  <c:v>45585</c:v>
                </c:pt>
                <c:pt idx="85">
                  <c:v>45586</c:v>
                </c:pt>
                <c:pt idx="86">
                  <c:v>45587</c:v>
                </c:pt>
                <c:pt idx="87">
                  <c:v>45588</c:v>
                </c:pt>
              </c:numCache>
            </c:numRef>
          </c:cat>
          <c:val>
            <c:numRef>
              <c:f>Deuil!$B$6:$CJ$6</c:f>
              <c:numCache>
                <c:formatCode>_-* #\ ##0.00\ [$€-40C]_-;\-* #\ ##0.00\ [$€-40C]_-;_-* "-"??\ [$€-40C]_-;_-@_-</c:formatCode>
                <c:ptCount val="87"/>
                <c:pt idx="0">
                  <c:v>91.8</c:v>
                </c:pt>
                <c:pt idx="1">
                  <c:v>0</c:v>
                </c:pt>
                <c:pt idx="2">
                  <c:v>0</c:v>
                </c:pt>
                <c:pt idx="3">
                  <c:v>321.89</c:v>
                </c:pt>
                <c:pt idx="4">
                  <c:v>0</c:v>
                </c:pt>
                <c:pt idx="5">
                  <c:v>0</c:v>
                </c:pt>
                <c:pt idx="6">
                  <c:v>0</c:v>
                </c:pt>
                <c:pt idx="7">
                  <c:v>316.89</c:v>
                </c:pt>
                <c:pt idx="8">
                  <c:v>283.69</c:v>
                </c:pt>
                <c:pt idx="9">
                  <c:v>216.89</c:v>
                </c:pt>
                <c:pt idx="10">
                  <c:v>822.56</c:v>
                </c:pt>
                <c:pt idx="11">
                  <c:v>0</c:v>
                </c:pt>
                <c:pt idx="12">
                  <c:v>271.89</c:v>
                </c:pt>
                <c:pt idx="13">
                  <c:v>161.88999999999999</c:v>
                </c:pt>
                <c:pt idx="14">
                  <c:v>101.8</c:v>
                </c:pt>
                <c:pt idx="15">
                  <c:v>0</c:v>
                </c:pt>
                <c:pt idx="16">
                  <c:v>495.67</c:v>
                </c:pt>
                <c:pt idx="17">
                  <c:v>0</c:v>
                </c:pt>
                <c:pt idx="18">
                  <c:v>0</c:v>
                </c:pt>
                <c:pt idx="19">
                  <c:v>0</c:v>
                </c:pt>
                <c:pt idx="20">
                  <c:v>0</c:v>
                </c:pt>
                <c:pt idx="21">
                  <c:v>0</c:v>
                </c:pt>
                <c:pt idx="22">
                  <c:v>0</c:v>
                </c:pt>
                <c:pt idx="23">
                  <c:v>430.58</c:v>
                </c:pt>
                <c:pt idx="24">
                  <c:v>321.89</c:v>
                </c:pt>
                <c:pt idx="25">
                  <c:v>378.78</c:v>
                </c:pt>
                <c:pt idx="26">
                  <c:v>0</c:v>
                </c:pt>
                <c:pt idx="27">
                  <c:v>345.49</c:v>
                </c:pt>
                <c:pt idx="28">
                  <c:v>121.89</c:v>
                </c:pt>
                <c:pt idx="29">
                  <c:v>0</c:v>
                </c:pt>
                <c:pt idx="30">
                  <c:v>298.69</c:v>
                </c:pt>
                <c:pt idx="31">
                  <c:v>171.89</c:v>
                </c:pt>
                <c:pt idx="32">
                  <c:v>201.89</c:v>
                </c:pt>
                <c:pt idx="33">
                  <c:v>81.8</c:v>
                </c:pt>
                <c:pt idx="34">
                  <c:v>0</c:v>
                </c:pt>
                <c:pt idx="35">
                  <c:v>363.78</c:v>
                </c:pt>
                <c:pt idx="36">
                  <c:v>463.78</c:v>
                </c:pt>
                <c:pt idx="37">
                  <c:v>647.55999999999995</c:v>
                </c:pt>
                <c:pt idx="38">
                  <c:v>0</c:v>
                </c:pt>
                <c:pt idx="39">
                  <c:v>0</c:v>
                </c:pt>
                <c:pt idx="40">
                  <c:v>191.89</c:v>
                </c:pt>
                <c:pt idx="41">
                  <c:v>0</c:v>
                </c:pt>
                <c:pt idx="42">
                  <c:v>0</c:v>
                </c:pt>
                <c:pt idx="43">
                  <c:v>443.78</c:v>
                </c:pt>
                <c:pt idx="44">
                  <c:v>156.88999999999999</c:v>
                </c:pt>
                <c:pt idx="45">
                  <c:v>156.88999999999999</c:v>
                </c:pt>
                <c:pt idx="46">
                  <c:v>0</c:v>
                </c:pt>
                <c:pt idx="47">
                  <c:v>81.8</c:v>
                </c:pt>
                <c:pt idx="48">
                  <c:v>271.89</c:v>
                </c:pt>
                <c:pt idx="49">
                  <c:v>191.89</c:v>
                </c:pt>
                <c:pt idx="50">
                  <c:v>492.38</c:v>
                </c:pt>
                <c:pt idx="51">
                  <c:v>413.78</c:v>
                </c:pt>
                <c:pt idx="52">
                  <c:v>0</c:v>
                </c:pt>
                <c:pt idx="53">
                  <c:v>500.67</c:v>
                </c:pt>
                <c:pt idx="54">
                  <c:v>191.89</c:v>
                </c:pt>
                <c:pt idx="55">
                  <c:v>141.88999999999999</c:v>
                </c:pt>
                <c:pt idx="56">
                  <c:v>0</c:v>
                </c:pt>
                <c:pt idx="57">
                  <c:v>378.78</c:v>
                </c:pt>
                <c:pt idx="58">
                  <c:v>505.67</c:v>
                </c:pt>
                <c:pt idx="59">
                  <c:v>0</c:v>
                </c:pt>
                <c:pt idx="60">
                  <c:v>0</c:v>
                </c:pt>
                <c:pt idx="61">
                  <c:v>221.89</c:v>
                </c:pt>
                <c:pt idx="62">
                  <c:v>0</c:v>
                </c:pt>
                <c:pt idx="63">
                  <c:v>0</c:v>
                </c:pt>
                <c:pt idx="64">
                  <c:v>91.8</c:v>
                </c:pt>
                <c:pt idx="65">
                  <c:v>201.89</c:v>
                </c:pt>
                <c:pt idx="66">
                  <c:v>0</c:v>
                </c:pt>
                <c:pt idx="67">
                  <c:v>91.8</c:v>
                </c:pt>
                <c:pt idx="68">
                  <c:v>0</c:v>
                </c:pt>
                <c:pt idx="69">
                  <c:v>366.89</c:v>
                </c:pt>
                <c:pt idx="70">
                  <c:v>91.8</c:v>
                </c:pt>
                <c:pt idx="71">
                  <c:v>1084.45</c:v>
                </c:pt>
                <c:pt idx="72">
                  <c:v>81.8</c:v>
                </c:pt>
                <c:pt idx="73">
                  <c:v>109.08</c:v>
                </c:pt>
                <c:pt idx="74">
                  <c:v>0</c:v>
                </c:pt>
                <c:pt idx="75">
                  <c:v>161.88999999999999</c:v>
                </c:pt>
                <c:pt idx="76">
                  <c:v>221.89</c:v>
                </c:pt>
                <c:pt idx="77">
                  <c:v>81.8</c:v>
                </c:pt>
                <c:pt idx="78">
                  <c:v>283.69</c:v>
                </c:pt>
                <c:pt idx="79">
                  <c:v>121.89</c:v>
                </c:pt>
                <c:pt idx="80">
                  <c:v>0</c:v>
                </c:pt>
                <c:pt idx="81">
                  <c:v>0</c:v>
                </c:pt>
                <c:pt idx="82">
                  <c:v>0</c:v>
                </c:pt>
                <c:pt idx="83">
                  <c:v>0</c:v>
                </c:pt>
                <c:pt idx="84">
                  <c:v>221.89</c:v>
                </c:pt>
                <c:pt idx="85">
                  <c:v>322.89</c:v>
                </c:pt>
                <c:pt idx="86">
                  <c:v>363.78</c:v>
                </c:pt>
              </c:numCache>
            </c:numRef>
          </c:val>
          <c:extLst>
            <c:ext xmlns:c16="http://schemas.microsoft.com/office/drawing/2014/chart" uri="{C3380CC4-5D6E-409C-BE32-E72D297353CC}">
              <c16:uniqueId val="{00000001-0532-4AA0-B08C-80384CF9892B}"/>
            </c:ext>
          </c:extLst>
        </c:ser>
        <c:dLbls>
          <c:showLegendKey val="0"/>
          <c:showVal val="0"/>
          <c:showCatName val="0"/>
          <c:showSerName val="0"/>
          <c:showPercent val="0"/>
          <c:showBubbleSize val="0"/>
        </c:dLbls>
        <c:gapWidth val="219"/>
        <c:overlap val="-27"/>
        <c:axId val="1198230536"/>
        <c:axId val="1198237192"/>
      </c:barChart>
      <c:dateAx>
        <c:axId val="1198230536"/>
        <c:scaling>
          <c:orientation val="minMax"/>
        </c:scaling>
        <c:delete val="0"/>
        <c:axPos val="b"/>
        <c:numFmt formatCode="m/d/yyyy"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600" b="1" i="0" u="none" strike="noStrike" kern="1200" baseline="0">
                <a:solidFill>
                  <a:srgbClr val="4472C4"/>
                </a:solidFill>
                <a:latin typeface="+mn-lt"/>
                <a:ea typeface="+mn-ea"/>
                <a:cs typeface="+mn-cs"/>
              </a:defRPr>
            </a:pPr>
            <a:endParaRPr lang="fr-FR"/>
          </a:p>
        </c:txPr>
        <c:crossAx val="1198237192"/>
        <c:crosses val="autoZero"/>
        <c:auto val="1"/>
        <c:lblOffset val="100"/>
        <c:baseTimeUnit val="days"/>
      </c:dateAx>
      <c:valAx>
        <c:axId val="1198237192"/>
        <c:scaling>
          <c:orientation val="minMax"/>
        </c:scaling>
        <c:delete val="1"/>
        <c:axPos val="l"/>
        <c:numFmt formatCode="_-* #\ ##0.00\ [$€-40C]_-;\-* #\ ##0.00\ [$€-40C]_-;_-* &quot;-&quot;??\ [$€-40C]_-;_-@_-" sourceLinked="1"/>
        <c:majorTickMark val="none"/>
        <c:minorTickMark val="none"/>
        <c:tickLblPos val="nextTo"/>
        <c:crossAx val="119823053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endParaRPr lang="fr-FR"/>
        </a:p>
      </c:txPr>
    </c:title>
    <c:autoTitleDeleted val="0"/>
    <c:plotArea>
      <c:layout/>
      <c:barChart>
        <c:barDir val="col"/>
        <c:grouping val="stacked"/>
        <c:varyColors val="0"/>
        <c:ser>
          <c:idx val="0"/>
          <c:order val="0"/>
          <c:tx>
            <c:strRef>
              <c:f>Deuil!$A$4</c:f>
              <c:strCache>
                <c:ptCount val="1"/>
                <c:pt idx="0">
                  <c:v>Commandes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baseline="0">
                    <a:solidFill>
                      <a:srgbClr val="FFFFFF"/>
                    </a:solidFill>
                    <a:latin typeface="+mn-lt"/>
                    <a:ea typeface="+mn-ea"/>
                    <a:cs typeface="+mn-cs"/>
                  </a:defRPr>
                </a:pPr>
                <a:endParaRPr lang="fr-FR"/>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Deuil!$B$2:$CQ$2</c:f>
              <c:numCache>
                <c:formatCode>m/d/yyyy</c:formatCode>
                <c:ptCount val="94"/>
                <c:pt idx="0">
                  <c:v>45501</c:v>
                </c:pt>
                <c:pt idx="1">
                  <c:v>45502</c:v>
                </c:pt>
                <c:pt idx="2">
                  <c:v>45503</c:v>
                </c:pt>
                <c:pt idx="3">
                  <c:v>45504</c:v>
                </c:pt>
                <c:pt idx="4">
                  <c:v>45505</c:v>
                </c:pt>
                <c:pt idx="5">
                  <c:v>45506</c:v>
                </c:pt>
                <c:pt idx="6">
                  <c:v>45507</c:v>
                </c:pt>
                <c:pt idx="7">
                  <c:v>45508</c:v>
                </c:pt>
                <c:pt idx="8">
                  <c:v>45509</c:v>
                </c:pt>
                <c:pt idx="9">
                  <c:v>45510</c:v>
                </c:pt>
                <c:pt idx="10">
                  <c:v>45511</c:v>
                </c:pt>
                <c:pt idx="11">
                  <c:v>45512</c:v>
                </c:pt>
                <c:pt idx="12">
                  <c:v>45513</c:v>
                </c:pt>
                <c:pt idx="13">
                  <c:v>45514</c:v>
                </c:pt>
                <c:pt idx="14">
                  <c:v>45515</c:v>
                </c:pt>
                <c:pt idx="15">
                  <c:v>45516</c:v>
                </c:pt>
                <c:pt idx="16">
                  <c:v>45517</c:v>
                </c:pt>
                <c:pt idx="17">
                  <c:v>45518</c:v>
                </c:pt>
                <c:pt idx="18">
                  <c:v>45519</c:v>
                </c:pt>
                <c:pt idx="19">
                  <c:v>45520</c:v>
                </c:pt>
                <c:pt idx="20">
                  <c:v>45521</c:v>
                </c:pt>
                <c:pt idx="21">
                  <c:v>45522</c:v>
                </c:pt>
                <c:pt idx="22">
                  <c:v>45523</c:v>
                </c:pt>
                <c:pt idx="23">
                  <c:v>45524</c:v>
                </c:pt>
                <c:pt idx="24">
                  <c:v>45525</c:v>
                </c:pt>
                <c:pt idx="25">
                  <c:v>45526</c:v>
                </c:pt>
                <c:pt idx="26">
                  <c:v>45527</c:v>
                </c:pt>
                <c:pt idx="27">
                  <c:v>45528</c:v>
                </c:pt>
                <c:pt idx="28">
                  <c:v>45529</c:v>
                </c:pt>
                <c:pt idx="29">
                  <c:v>45530</c:v>
                </c:pt>
                <c:pt idx="30">
                  <c:v>45531</c:v>
                </c:pt>
                <c:pt idx="31">
                  <c:v>45532</c:v>
                </c:pt>
                <c:pt idx="32">
                  <c:v>45533</c:v>
                </c:pt>
                <c:pt idx="33">
                  <c:v>45534</c:v>
                </c:pt>
                <c:pt idx="34">
                  <c:v>45535</c:v>
                </c:pt>
                <c:pt idx="35">
                  <c:v>45536</c:v>
                </c:pt>
                <c:pt idx="36">
                  <c:v>45537</c:v>
                </c:pt>
                <c:pt idx="37">
                  <c:v>45538</c:v>
                </c:pt>
                <c:pt idx="38">
                  <c:v>45539</c:v>
                </c:pt>
                <c:pt idx="39">
                  <c:v>45540</c:v>
                </c:pt>
                <c:pt idx="40">
                  <c:v>45541</c:v>
                </c:pt>
                <c:pt idx="41">
                  <c:v>45542</c:v>
                </c:pt>
                <c:pt idx="42">
                  <c:v>45543</c:v>
                </c:pt>
                <c:pt idx="43">
                  <c:v>45544</c:v>
                </c:pt>
                <c:pt idx="44">
                  <c:v>45545</c:v>
                </c:pt>
                <c:pt idx="45">
                  <c:v>45546</c:v>
                </c:pt>
                <c:pt idx="46">
                  <c:v>45547</c:v>
                </c:pt>
                <c:pt idx="47">
                  <c:v>45548</c:v>
                </c:pt>
                <c:pt idx="48">
                  <c:v>45549</c:v>
                </c:pt>
                <c:pt idx="49">
                  <c:v>45550</c:v>
                </c:pt>
                <c:pt idx="50">
                  <c:v>45551</c:v>
                </c:pt>
                <c:pt idx="51">
                  <c:v>45552</c:v>
                </c:pt>
                <c:pt idx="52">
                  <c:v>45553</c:v>
                </c:pt>
                <c:pt idx="53">
                  <c:v>45554</c:v>
                </c:pt>
                <c:pt idx="54">
                  <c:v>45555</c:v>
                </c:pt>
                <c:pt idx="55">
                  <c:v>45556</c:v>
                </c:pt>
                <c:pt idx="56">
                  <c:v>45557</c:v>
                </c:pt>
                <c:pt idx="57">
                  <c:v>45558</c:v>
                </c:pt>
                <c:pt idx="58">
                  <c:v>45559</c:v>
                </c:pt>
                <c:pt idx="59">
                  <c:v>45560</c:v>
                </c:pt>
                <c:pt idx="60">
                  <c:v>45561</c:v>
                </c:pt>
                <c:pt idx="61">
                  <c:v>45562</c:v>
                </c:pt>
                <c:pt idx="62">
                  <c:v>45563</c:v>
                </c:pt>
                <c:pt idx="63">
                  <c:v>45564</c:v>
                </c:pt>
                <c:pt idx="64">
                  <c:v>45565</c:v>
                </c:pt>
                <c:pt idx="65">
                  <c:v>45566</c:v>
                </c:pt>
                <c:pt idx="66">
                  <c:v>45567</c:v>
                </c:pt>
                <c:pt idx="67">
                  <c:v>45568</c:v>
                </c:pt>
                <c:pt idx="68">
                  <c:v>45569</c:v>
                </c:pt>
                <c:pt idx="69">
                  <c:v>45570</c:v>
                </c:pt>
                <c:pt idx="70">
                  <c:v>45571</c:v>
                </c:pt>
                <c:pt idx="71">
                  <c:v>45572</c:v>
                </c:pt>
                <c:pt idx="72">
                  <c:v>45573</c:v>
                </c:pt>
                <c:pt idx="73">
                  <c:v>45574</c:v>
                </c:pt>
                <c:pt idx="74">
                  <c:v>45575</c:v>
                </c:pt>
                <c:pt idx="75">
                  <c:v>45576</c:v>
                </c:pt>
                <c:pt idx="76">
                  <c:v>45577</c:v>
                </c:pt>
                <c:pt idx="77">
                  <c:v>45578</c:v>
                </c:pt>
                <c:pt idx="78">
                  <c:v>45579</c:v>
                </c:pt>
                <c:pt idx="79">
                  <c:v>45580</c:v>
                </c:pt>
                <c:pt idx="80">
                  <c:v>45581</c:v>
                </c:pt>
                <c:pt idx="81">
                  <c:v>45582</c:v>
                </c:pt>
                <c:pt idx="82">
                  <c:v>45583</c:v>
                </c:pt>
                <c:pt idx="83">
                  <c:v>45584</c:v>
                </c:pt>
                <c:pt idx="84">
                  <c:v>45585</c:v>
                </c:pt>
                <c:pt idx="85">
                  <c:v>45586</c:v>
                </c:pt>
                <c:pt idx="86">
                  <c:v>45587</c:v>
                </c:pt>
                <c:pt idx="87">
                  <c:v>45588</c:v>
                </c:pt>
                <c:pt idx="88">
                  <c:v>45589</c:v>
                </c:pt>
                <c:pt idx="89">
                  <c:v>45590</c:v>
                </c:pt>
                <c:pt idx="90">
                  <c:v>45591</c:v>
                </c:pt>
                <c:pt idx="91">
                  <c:v>45592</c:v>
                </c:pt>
                <c:pt idx="92">
                  <c:v>45593</c:v>
                </c:pt>
                <c:pt idx="93">
                  <c:v>45594</c:v>
                </c:pt>
              </c:numCache>
            </c:numRef>
          </c:cat>
          <c:val>
            <c:numRef>
              <c:f>Deuil!$B$4:$CQ$4</c:f>
              <c:numCache>
                <c:formatCode>General</c:formatCode>
                <c:ptCount val="94"/>
                <c:pt idx="0">
                  <c:v>1</c:v>
                </c:pt>
                <c:pt idx="1">
                  <c:v>0</c:v>
                </c:pt>
                <c:pt idx="2">
                  <c:v>0</c:v>
                </c:pt>
                <c:pt idx="3">
                  <c:v>1</c:v>
                </c:pt>
                <c:pt idx="4">
                  <c:v>0</c:v>
                </c:pt>
                <c:pt idx="5">
                  <c:v>0</c:v>
                </c:pt>
                <c:pt idx="6">
                  <c:v>0</c:v>
                </c:pt>
                <c:pt idx="7">
                  <c:v>1</c:v>
                </c:pt>
                <c:pt idx="8">
                  <c:v>2</c:v>
                </c:pt>
                <c:pt idx="9">
                  <c:v>1</c:v>
                </c:pt>
                <c:pt idx="10">
                  <c:v>2</c:v>
                </c:pt>
                <c:pt idx="11">
                  <c:v>0</c:v>
                </c:pt>
                <c:pt idx="12">
                  <c:v>1</c:v>
                </c:pt>
                <c:pt idx="13">
                  <c:v>1</c:v>
                </c:pt>
                <c:pt idx="14">
                  <c:v>1</c:v>
                </c:pt>
                <c:pt idx="15">
                  <c:v>0</c:v>
                </c:pt>
                <c:pt idx="16">
                  <c:v>2</c:v>
                </c:pt>
                <c:pt idx="17">
                  <c:v>0</c:v>
                </c:pt>
                <c:pt idx="18">
                  <c:v>0</c:v>
                </c:pt>
                <c:pt idx="19">
                  <c:v>0</c:v>
                </c:pt>
                <c:pt idx="20">
                  <c:v>0</c:v>
                </c:pt>
                <c:pt idx="21">
                  <c:v>0</c:v>
                </c:pt>
                <c:pt idx="22">
                  <c:v>0</c:v>
                </c:pt>
                <c:pt idx="23">
                  <c:v>3</c:v>
                </c:pt>
                <c:pt idx="24">
                  <c:v>1</c:v>
                </c:pt>
                <c:pt idx="25">
                  <c:v>2</c:v>
                </c:pt>
                <c:pt idx="26">
                  <c:v>0</c:v>
                </c:pt>
                <c:pt idx="27">
                  <c:v>3</c:v>
                </c:pt>
                <c:pt idx="28">
                  <c:v>1</c:v>
                </c:pt>
                <c:pt idx="29">
                  <c:v>0</c:v>
                </c:pt>
                <c:pt idx="30">
                  <c:v>2</c:v>
                </c:pt>
                <c:pt idx="31">
                  <c:v>1</c:v>
                </c:pt>
                <c:pt idx="32">
                  <c:v>1</c:v>
                </c:pt>
                <c:pt idx="33">
                  <c:v>1</c:v>
                </c:pt>
                <c:pt idx="34">
                  <c:v>0</c:v>
                </c:pt>
                <c:pt idx="35">
                  <c:v>2</c:v>
                </c:pt>
                <c:pt idx="36">
                  <c:v>2</c:v>
                </c:pt>
                <c:pt idx="37">
                  <c:v>2</c:v>
                </c:pt>
                <c:pt idx="38">
                  <c:v>0</c:v>
                </c:pt>
                <c:pt idx="39">
                  <c:v>0</c:v>
                </c:pt>
                <c:pt idx="40">
                  <c:v>1</c:v>
                </c:pt>
                <c:pt idx="41">
                  <c:v>0</c:v>
                </c:pt>
                <c:pt idx="42">
                  <c:v>0</c:v>
                </c:pt>
                <c:pt idx="43">
                  <c:v>2</c:v>
                </c:pt>
                <c:pt idx="44">
                  <c:v>1</c:v>
                </c:pt>
                <c:pt idx="45">
                  <c:v>1</c:v>
                </c:pt>
                <c:pt idx="46">
                  <c:v>0</c:v>
                </c:pt>
                <c:pt idx="47">
                  <c:v>1</c:v>
                </c:pt>
                <c:pt idx="48">
                  <c:v>1</c:v>
                </c:pt>
                <c:pt idx="49">
                  <c:v>1</c:v>
                </c:pt>
                <c:pt idx="50">
                  <c:v>4</c:v>
                </c:pt>
                <c:pt idx="51">
                  <c:v>2</c:v>
                </c:pt>
                <c:pt idx="52">
                  <c:v>0</c:v>
                </c:pt>
                <c:pt idx="53">
                  <c:v>3</c:v>
                </c:pt>
                <c:pt idx="54">
                  <c:v>1</c:v>
                </c:pt>
                <c:pt idx="55">
                  <c:v>1</c:v>
                </c:pt>
                <c:pt idx="56">
                  <c:v>0</c:v>
                </c:pt>
                <c:pt idx="57">
                  <c:v>2</c:v>
                </c:pt>
                <c:pt idx="58">
                  <c:v>3</c:v>
                </c:pt>
                <c:pt idx="59">
                  <c:v>0</c:v>
                </c:pt>
                <c:pt idx="60">
                  <c:v>0</c:v>
                </c:pt>
                <c:pt idx="61">
                  <c:v>1</c:v>
                </c:pt>
                <c:pt idx="62">
                  <c:v>0</c:v>
                </c:pt>
                <c:pt idx="63">
                  <c:v>0</c:v>
                </c:pt>
                <c:pt idx="64">
                  <c:v>1</c:v>
                </c:pt>
                <c:pt idx="65">
                  <c:v>1</c:v>
                </c:pt>
                <c:pt idx="66">
                  <c:v>0</c:v>
                </c:pt>
                <c:pt idx="67">
                  <c:v>1</c:v>
                </c:pt>
                <c:pt idx="68">
                  <c:v>0</c:v>
                </c:pt>
                <c:pt idx="69">
                  <c:v>1</c:v>
                </c:pt>
                <c:pt idx="70">
                  <c:v>1</c:v>
                </c:pt>
                <c:pt idx="71">
                  <c:v>5</c:v>
                </c:pt>
                <c:pt idx="72">
                  <c:v>1</c:v>
                </c:pt>
                <c:pt idx="73">
                  <c:v>1</c:v>
                </c:pt>
                <c:pt idx="74">
                  <c:v>0</c:v>
                </c:pt>
                <c:pt idx="75">
                  <c:v>1</c:v>
                </c:pt>
                <c:pt idx="76">
                  <c:v>1</c:v>
                </c:pt>
                <c:pt idx="77">
                  <c:v>1</c:v>
                </c:pt>
                <c:pt idx="78">
                  <c:v>2</c:v>
                </c:pt>
                <c:pt idx="79">
                  <c:v>1</c:v>
                </c:pt>
                <c:pt idx="80">
                  <c:v>0</c:v>
                </c:pt>
                <c:pt idx="81">
                  <c:v>0</c:v>
                </c:pt>
                <c:pt idx="82">
                  <c:v>0</c:v>
                </c:pt>
                <c:pt idx="83">
                  <c:v>0</c:v>
                </c:pt>
                <c:pt idx="84">
                  <c:v>1</c:v>
                </c:pt>
                <c:pt idx="85">
                  <c:v>1</c:v>
                </c:pt>
                <c:pt idx="86">
                  <c:v>2</c:v>
                </c:pt>
                <c:pt idx="87">
                  <c:v>2</c:v>
                </c:pt>
                <c:pt idx="88">
                  <c:v>1</c:v>
                </c:pt>
                <c:pt idx="89">
                  <c:v>0</c:v>
                </c:pt>
                <c:pt idx="90">
                  <c:v>0</c:v>
                </c:pt>
                <c:pt idx="91">
                  <c:v>1</c:v>
                </c:pt>
                <c:pt idx="92">
                  <c:v>0</c:v>
                </c:pt>
                <c:pt idx="93">
                  <c:v>0</c:v>
                </c:pt>
              </c:numCache>
            </c:numRef>
          </c:val>
          <c:extLst>
            <c:ext xmlns:c16="http://schemas.microsoft.com/office/drawing/2014/chart" uri="{C3380CC4-5D6E-409C-BE32-E72D297353CC}">
              <c16:uniqueId val="{00000000-3B24-4E9C-BD23-B249FF1D97AB}"/>
            </c:ext>
          </c:extLst>
        </c:ser>
        <c:dLbls>
          <c:dLblPos val="inEnd"/>
          <c:showLegendKey val="0"/>
          <c:showVal val="1"/>
          <c:showCatName val="0"/>
          <c:showSerName val="0"/>
          <c:showPercent val="0"/>
          <c:showBubbleSize val="0"/>
        </c:dLbls>
        <c:gapWidth val="0"/>
        <c:overlap val="100"/>
        <c:axId val="853151240"/>
        <c:axId val="712584199"/>
      </c:barChart>
      <c:dateAx>
        <c:axId val="853151240"/>
        <c:scaling>
          <c:orientation val="minMax"/>
        </c:scaling>
        <c:delete val="0"/>
        <c:axPos val="b"/>
        <c:numFmt formatCode="m/d/yyyy"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600" b="1" i="0" u="none" strike="noStrike" baseline="0">
                <a:solidFill>
                  <a:srgbClr val="4472C4"/>
                </a:solidFill>
                <a:latin typeface="+mn-lt"/>
                <a:ea typeface="+mn-ea"/>
                <a:cs typeface="+mn-cs"/>
              </a:defRPr>
            </a:pPr>
            <a:endParaRPr lang="fr-FR"/>
          </a:p>
        </c:txPr>
        <c:crossAx val="712584199"/>
        <c:crosses val="autoZero"/>
        <c:auto val="1"/>
        <c:lblOffset val="100"/>
        <c:baseTimeUnit val="days"/>
      </c:dateAx>
      <c:valAx>
        <c:axId val="712584199"/>
        <c:scaling>
          <c:orientation val="minMax"/>
        </c:scaling>
        <c:delete val="1"/>
        <c:axPos val="l"/>
        <c:numFmt formatCode="General" sourceLinked="1"/>
        <c:majorTickMark val="none"/>
        <c:minorTickMark val="none"/>
        <c:tickLblPos val="nextTo"/>
        <c:crossAx val="8531512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Transfo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spPr>
            <a:ln w="28575" cap="rnd">
              <a:solidFill>
                <a:schemeClr val="accent1"/>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Anr'!$B$11:$AI$11</c:f>
              <c:numCache>
                <c:formatCode>0.00%</c:formatCode>
                <c:ptCount val="34"/>
                <c:pt idx="0">
                  <c:v>2.5000000000000001E-2</c:v>
                </c:pt>
                <c:pt idx="1">
                  <c:v>2.4605678233438486E-2</c:v>
                </c:pt>
                <c:pt idx="2">
                  <c:v>2.7600849256900213E-2</c:v>
                </c:pt>
                <c:pt idx="3">
                  <c:v>2.7546444586803331E-2</c:v>
                </c:pt>
                <c:pt idx="4">
                  <c:v>2.0421607378129116E-2</c:v>
                </c:pt>
                <c:pt idx="5">
                  <c:v>1.5411973918197985E-2</c:v>
                </c:pt>
                <c:pt idx="6">
                  <c:v>2.5082508250825083E-2</c:v>
                </c:pt>
                <c:pt idx="7">
                  <c:v>2.3958927552766685E-2</c:v>
                </c:pt>
                <c:pt idx="8">
                  <c:v>2.3428571428571427E-2</c:v>
                </c:pt>
                <c:pt idx="9">
                  <c:v>2.3972602739726026E-2</c:v>
                </c:pt>
                <c:pt idx="10">
                  <c:v>2.1443514644351465E-2</c:v>
                </c:pt>
                <c:pt idx="11">
                  <c:v>2.5108643167551906E-2</c:v>
                </c:pt>
                <c:pt idx="12">
                  <c:v>1.4215686274509804E-2</c:v>
                </c:pt>
                <c:pt idx="13">
                  <c:v>1.8660812294182216E-2</c:v>
                </c:pt>
                <c:pt idx="14">
                  <c:v>1.8111964873765093E-2</c:v>
                </c:pt>
                <c:pt idx="15">
                  <c:v>2.4193548387096774E-2</c:v>
                </c:pt>
                <c:pt idx="16">
                  <c:v>1.9128586609989374E-2</c:v>
                </c:pt>
                <c:pt idx="17">
                  <c:v>1.8995356690586745E-2</c:v>
                </c:pt>
                <c:pt idx="18">
                  <c:v>2.3131076097888031E-2</c:v>
                </c:pt>
                <c:pt idx="19">
                  <c:v>2.0622469635627531E-2</c:v>
                </c:pt>
                <c:pt idx="20">
                  <c:v>2.2727272727272728E-2</c:v>
                </c:pt>
                <c:pt idx="21">
                  <c:v>2.0427112349117919E-2</c:v>
                </c:pt>
                <c:pt idx="22">
                  <c:v>2.1105527638190954E-2</c:v>
                </c:pt>
                <c:pt idx="23">
                  <c:v>1.3325930038867296E-2</c:v>
                </c:pt>
                <c:pt idx="24">
                  <c:v>0</c:v>
                </c:pt>
                <c:pt idx="25">
                  <c:v>0</c:v>
                </c:pt>
                <c:pt idx="26">
                  <c:v>0</c:v>
                </c:pt>
                <c:pt idx="27">
                  <c:v>3.0492030492030493E-2</c:v>
                </c:pt>
                <c:pt idx="28">
                  <c:v>0</c:v>
                </c:pt>
                <c:pt idx="29">
                  <c:v>0</c:v>
                </c:pt>
                <c:pt idx="30">
                  <c:v>0</c:v>
                </c:pt>
                <c:pt idx="31">
                  <c:v>0</c:v>
                </c:pt>
                <c:pt idx="32">
                  <c:v>0</c:v>
                </c:pt>
                <c:pt idx="33">
                  <c:v>0</c:v>
                </c:pt>
              </c:numCache>
            </c:numRef>
          </c:val>
          <c:smooth val="0"/>
          <c:extLst>
            <c:ext xmlns:c16="http://schemas.microsoft.com/office/drawing/2014/chart" uri="{C3380CC4-5D6E-409C-BE32-E72D297353CC}">
              <c16:uniqueId val="{00000001-4187-4014-A1A8-410AAD877BA7}"/>
            </c:ext>
          </c:extLst>
        </c:ser>
        <c:ser>
          <c:idx val="1"/>
          <c:order val="1"/>
          <c:spPr>
            <a:ln w="28575" cap="rnd">
              <a:solidFill>
                <a:schemeClr val="accent2"/>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Anr'!$B$12:$AI$12</c:f>
              <c:numCache>
                <c:formatCode>0.00%</c:formatCode>
                <c:ptCount val="34"/>
                <c:pt idx="0">
                  <c:v>2.7657266811279828E-2</c:v>
                </c:pt>
                <c:pt idx="1">
                  <c:v>2.2232734153263954E-2</c:v>
                </c:pt>
                <c:pt idx="2">
                  <c:v>2.3208469055374593E-2</c:v>
                </c:pt>
                <c:pt idx="3">
                  <c:v>1.7521367521367522E-2</c:v>
                </c:pt>
                <c:pt idx="4">
                  <c:v>1.3871374527112233E-2</c:v>
                </c:pt>
                <c:pt idx="5">
                  <c:v>2.5878003696857672E-2</c:v>
                </c:pt>
                <c:pt idx="6">
                  <c:v>1.3671089666264576E-2</c:v>
                </c:pt>
                <c:pt idx="7">
                  <c:v>2.2384428223844281E-2</c:v>
                </c:pt>
                <c:pt idx="8">
                  <c:v>2.7885027885027884E-2</c:v>
                </c:pt>
                <c:pt idx="9">
                  <c:v>2.2183558068725531E-2</c:v>
                </c:pt>
                <c:pt idx="10">
                  <c:v>2.4925224327018942E-2</c:v>
                </c:pt>
                <c:pt idx="11">
                  <c:v>2.707856598016781E-2</c:v>
                </c:pt>
                <c:pt idx="12">
                  <c:v>2.564102564102564E-2</c:v>
                </c:pt>
                <c:pt idx="13">
                  <c:v>1.4951121334100058E-2</c:v>
                </c:pt>
                <c:pt idx="14">
                  <c:v>2.3175542406311637E-2</c:v>
                </c:pt>
                <c:pt idx="15">
                  <c:v>1.6853932584269662E-2</c:v>
                </c:pt>
                <c:pt idx="16">
                  <c:v>1.7637407711238721E-2</c:v>
                </c:pt>
                <c:pt idx="17">
                  <c:v>2.4471635150166853E-2</c:v>
                </c:pt>
                <c:pt idx="18">
                  <c:v>2.1890291012104043E-2</c:v>
                </c:pt>
                <c:pt idx="19">
                  <c:v>1.4057260768635543E-2</c:v>
                </c:pt>
                <c:pt idx="20">
                  <c:v>1.2179208351457155E-2</c:v>
                </c:pt>
                <c:pt idx="21">
                  <c:v>2.1635380209990455E-2</c:v>
                </c:pt>
                <c:pt idx="22">
                  <c:v>1.8684312962242117E-2</c:v>
                </c:pt>
                <c:pt idx="23">
                  <c:v>1.7517517517517518E-2</c:v>
                </c:pt>
                <c:pt idx="24">
                  <c:v>1.6831683168316833E-2</c:v>
                </c:pt>
                <c:pt idx="25">
                  <c:v>1.8607123870281767E-2</c:v>
                </c:pt>
                <c:pt idx="26">
                  <c:v>1.9146608315098467E-2</c:v>
                </c:pt>
                <c:pt idx="27">
                  <c:v>2.4834437086092714E-2</c:v>
                </c:pt>
                <c:pt idx="28">
                  <c:v>2.8423772609819122E-2</c:v>
                </c:pt>
                <c:pt idx="29">
                  <c:v>2.091633466135458E-2</c:v>
                </c:pt>
                <c:pt idx="30">
                  <c:v>2.0148926850635129E-2</c:v>
                </c:pt>
                <c:pt idx="31">
                  <c:v>2.3613963039014373E-2</c:v>
                </c:pt>
                <c:pt idx="32">
                  <c:v>1.9298245614035089E-2</c:v>
                </c:pt>
                <c:pt idx="33">
                  <c:v>4.5663098099191612E-2</c:v>
                </c:pt>
              </c:numCache>
            </c:numRef>
          </c:val>
          <c:smooth val="0"/>
          <c:extLst>
            <c:ext xmlns:c16="http://schemas.microsoft.com/office/drawing/2014/chart" uri="{C3380CC4-5D6E-409C-BE32-E72D297353CC}">
              <c16:uniqueId val="{00000003-4187-4014-A1A8-410AAD877BA7}"/>
            </c:ext>
          </c:extLst>
        </c:ser>
        <c:dLbls>
          <c:showLegendKey val="0"/>
          <c:showVal val="0"/>
          <c:showCatName val="0"/>
          <c:showSerName val="0"/>
          <c:showPercent val="0"/>
          <c:showBubbleSize val="0"/>
        </c:dLbls>
        <c:smooth val="0"/>
        <c:axId val="77542920"/>
        <c:axId val="77551624"/>
      </c:lineChart>
      <c:catAx>
        <c:axId val="77542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7551624"/>
        <c:crosses val="autoZero"/>
        <c:auto val="1"/>
        <c:lblAlgn val="ctr"/>
        <c:lblOffset val="100"/>
        <c:noMultiLvlLbl val="0"/>
      </c:catAx>
      <c:valAx>
        <c:axId val="7755162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754292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 TTC</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spPr>
            <a:ln w="28575" cap="rnd">
              <a:solidFill>
                <a:schemeClr val="accent1"/>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Anr'!$B$14:$AI$14</c:f>
              <c:numCache>
                <c:formatCode>_-* #\ ##0.00\ [$€-40C]_-;\-* #\ ##0.00\ [$€-40C]_-;_-* "-"??\ [$€-40C]_-;_-@_-</c:formatCode>
                <c:ptCount val="34"/>
                <c:pt idx="0">
                  <c:v>2600.4000000000005</c:v>
                </c:pt>
                <c:pt idx="1">
                  <c:v>2776.7000000000003</c:v>
                </c:pt>
                <c:pt idx="2">
                  <c:v>2697.8</c:v>
                </c:pt>
                <c:pt idx="3">
                  <c:v>3035</c:v>
                </c:pt>
                <c:pt idx="4">
                  <c:v>2753.1100000000006</c:v>
                </c:pt>
                <c:pt idx="5">
                  <c:v>1749.7</c:v>
                </c:pt>
                <c:pt idx="6">
                  <c:v>2551.21</c:v>
                </c:pt>
                <c:pt idx="7">
                  <c:v>2982</c:v>
                </c:pt>
                <c:pt idx="8">
                  <c:v>2728.39</c:v>
                </c:pt>
                <c:pt idx="9">
                  <c:v>3131.5199999999995</c:v>
                </c:pt>
                <c:pt idx="10">
                  <c:v>2795.31</c:v>
                </c:pt>
                <c:pt idx="11">
                  <c:v>4696.8</c:v>
                </c:pt>
                <c:pt idx="12">
                  <c:v>2446.23</c:v>
                </c:pt>
                <c:pt idx="13">
                  <c:v>2832.61</c:v>
                </c:pt>
                <c:pt idx="14">
                  <c:v>2340.4</c:v>
                </c:pt>
                <c:pt idx="15">
                  <c:v>3912.7099999999996</c:v>
                </c:pt>
                <c:pt idx="16">
                  <c:v>2696.4</c:v>
                </c:pt>
                <c:pt idx="17">
                  <c:v>3315.8100000000004</c:v>
                </c:pt>
                <c:pt idx="18">
                  <c:v>4925.17</c:v>
                </c:pt>
                <c:pt idx="19">
                  <c:v>10890.029999999999</c:v>
                </c:pt>
                <c:pt idx="20">
                  <c:v>3368.8999999999996</c:v>
                </c:pt>
                <c:pt idx="21">
                  <c:v>3255.5000000000009</c:v>
                </c:pt>
                <c:pt idx="22">
                  <c:v>3229.2000000000003</c:v>
                </c:pt>
                <c:pt idx="23">
                  <c:v>1907.5700000000002</c:v>
                </c:pt>
                <c:pt idx="27" formatCode="0">
                  <c:v>2972.5699999999997</c:v>
                </c:pt>
              </c:numCache>
            </c:numRef>
          </c:val>
          <c:smooth val="0"/>
          <c:extLst>
            <c:ext xmlns:c16="http://schemas.microsoft.com/office/drawing/2014/chart" uri="{C3380CC4-5D6E-409C-BE32-E72D297353CC}">
              <c16:uniqueId val="{00000001-14C5-4BBD-8BB7-DEBB55148DCB}"/>
            </c:ext>
          </c:extLst>
        </c:ser>
        <c:ser>
          <c:idx val="1"/>
          <c:order val="1"/>
          <c:spPr>
            <a:ln w="28575" cap="rnd">
              <a:solidFill>
                <a:schemeClr val="accent2"/>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Anr'!$B$15:$AI$15</c:f>
              <c:numCache>
                <c:formatCode>_-* #\ ##0.00\ [$€-40C]_-;\-* #\ ##0.00\ [$€-40C]_-;_-* "-"??\ [$€-40C]_-;_-@_-</c:formatCode>
                <c:ptCount val="34"/>
                <c:pt idx="0">
                  <c:v>4060.5</c:v>
                </c:pt>
                <c:pt idx="1">
                  <c:v>3680.1800000000003</c:v>
                </c:pt>
                <c:pt idx="2">
                  <c:v>4335.8</c:v>
                </c:pt>
                <c:pt idx="3">
                  <c:v>3159.39</c:v>
                </c:pt>
                <c:pt idx="4">
                  <c:v>2533.1899999999996</c:v>
                </c:pt>
                <c:pt idx="5">
                  <c:v>4450.1000000000004</c:v>
                </c:pt>
                <c:pt idx="6">
                  <c:v>2720.4</c:v>
                </c:pt>
                <c:pt idx="7">
                  <c:v>3799.8</c:v>
                </c:pt>
                <c:pt idx="8">
                  <c:v>4729.21</c:v>
                </c:pt>
                <c:pt idx="9">
                  <c:v>4061.05</c:v>
                </c:pt>
                <c:pt idx="10">
                  <c:v>5179</c:v>
                </c:pt>
                <c:pt idx="11">
                  <c:v>5916.05</c:v>
                </c:pt>
                <c:pt idx="12">
                  <c:v>3018</c:v>
                </c:pt>
                <c:pt idx="13">
                  <c:v>2450</c:v>
                </c:pt>
                <c:pt idx="14">
                  <c:v>3288.8</c:v>
                </c:pt>
                <c:pt idx="15">
                  <c:v>2775.9900000000002</c:v>
                </c:pt>
                <c:pt idx="16">
                  <c:v>3483.8</c:v>
                </c:pt>
                <c:pt idx="17">
                  <c:v>4957</c:v>
                </c:pt>
                <c:pt idx="18">
                  <c:v>6479.1</c:v>
                </c:pt>
                <c:pt idx="19">
                  <c:v>8382.1</c:v>
                </c:pt>
                <c:pt idx="20">
                  <c:v>2321</c:v>
                </c:pt>
                <c:pt idx="21">
                  <c:v>5187.7</c:v>
                </c:pt>
                <c:pt idx="22">
                  <c:v>3932.2799999999997</c:v>
                </c:pt>
                <c:pt idx="23">
                  <c:v>2874.1900000000005</c:v>
                </c:pt>
                <c:pt idx="24">
                  <c:v>2447.59</c:v>
                </c:pt>
                <c:pt idx="25">
                  <c:v>2875</c:v>
                </c:pt>
                <c:pt idx="26">
                  <c:v>2955.75</c:v>
                </c:pt>
                <c:pt idx="27">
                  <c:v>3601.4900000000002</c:v>
                </c:pt>
                <c:pt idx="28">
                  <c:v>3619.19</c:v>
                </c:pt>
                <c:pt idx="29">
                  <c:v>2451</c:v>
                </c:pt>
                <c:pt idx="30">
                  <c:v>3404.72</c:v>
                </c:pt>
                <c:pt idx="31">
                  <c:v>3468.2</c:v>
                </c:pt>
                <c:pt idx="32">
                  <c:v>3265.0000000000005</c:v>
                </c:pt>
                <c:pt idx="33">
                  <c:v>14883.49</c:v>
                </c:pt>
              </c:numCache>
            </c:numRef>
          </c:val>
          <c:smooth val="0"/>
          <c:extLst>
            <c:ext xmlns:c16="http://schemas.microsoft.com/office/drawing/2014/chart" uri="{C3380CC4-5D6E-409C-BE32-E72D297353CC}">
              <c16:uniqueId val="{00000003-14C5-4BBD-8BB7-DEBB55148DCB}"/>
            </c:ext>
          </c:extLst>
        </c:ser>
        <c:dLbls>
          <c:showLegendKey val="0"/>
          <c:showVal val="0"/>
          <c:showCatName val="0"/>
          <c:showSerName val="0"/>
          <c:showPercent val="0"/>
          <c:showBubbleSize val="0"/>
        </c:dLbls>
        <c:smooth val="0"/>
        <c:axId val="793635336"/>
        <c:axId val="2030907912"/>
      </c:lineChart>
      <c:catAx>
        <c:axId val="793635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030907912"/>
        <c:crosses val="autoZero"/>
        <c:auto val="1"/>
        <c:lblAlgn val="ctr"/>
        <c:lblOffset val="100"/>
        <c:noMultiLvlLbl val="0"/>
      </c:catAx>
      <c:valAx>
        <c:axId val="2030907912"/>
        <c:scaling>
          <c:orientation val="minMax"/>
        </c:scaling>
        <c:delete val="0"/>
        <c:axPos val="l"/>
        <c:majorGridlines>
          <c:spPr>
            <a:ln w="9525" cap="flat" cmpd="sng" algn="ctr">
              <a:solidFill>
                <a:schemeClr val="tx1">
                  <a:lumMod val="15000"/>
                  <a:lumOff val="85000"/>
                </a:schemeClr>
              </a:solidFill>
              <a:round/>
            </a:ln>
            <a:effectLst/>
          </c:spPr>
        </c:majorGridlines>
        <c:numFmt formatCode="_-* #\ ##0.00\ [$€-40C]_-;\-* #\ ##0.00\ [$€-40C]_-;_-* &quot;-&quot;??\ [$€-40C]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9363533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Panier Moyen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spPr>
            <a:ln w="28575" cap="rnd">
              <a:solidFill>
                <a:schemeClr val="accent1"/>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Anr'!$B$19:$AI$19</c:f>
              <c:numCache>
                <c:formatCode>_-* #\ ##0.00\ [$€-40C]_-;\-* #\ ##0.00\ [$€-40C]_-;_-* "-"??\ [$€-40C]_-;_-@_-</c:formatCode>
                <c:ptCount val="34"/>
                <c:pt idx="0">
                  <c:v>70.281081081081098</c:v>
                </c:pt>
                <c:pt idx="1">
                  <c:v>71.197435897435909</c:v>
                </c:pt>
                <c:pt idx="2">
                  <c:v>69.174358974358981</c:v>
                </c:pt>
                <c:pt idx="3">
                  <c:v>70.581395348837205</c:v>
                </c:pt>
                <c:pt idx="4">
                  <c:v>88.810000000000016</c:v>
                </c:pt>
                <c:pt idx="5">
                  <c:v>67.296153846153842</c:v>
                </c:pt>
                <c:pt idx="6">
                  <c:v>67.137105263157892</c:v>
                </c:pt>
                <c:pt idx="7">
                  <c:v>71</c:v>
                </c:pt>
                <c:pt idx="8">
                  <c:v>66.54609756097561</c:v>
                </c:pt>
                <c:pt idx="9">
                  <c:v>74.559999999999988</c:v>
                </c:pt>
                <c:pt idx="10">
                  <c:v>68.178292682926823</c:v>
                </c:pt>
                <c:pt idx="11">
                  <c:v>90.323076923076925</c:v>
                </c:pt>
                <c:pt idx="12">
                  <c:v>84.352758620689656</c:v>
                </c:pt>
                <c:pt idx="13">
                  <c:v>83.312058823529412</c:v>
                </c:pt>
                <c:pt idx="14">
                  <c:v>70.921212121212122</c:v>
                </c:pt>
                <c:pt idx="15">
                  <c:v>81.514791666666653</c:v>
                </c:pt>
                <c:pt idx="16">
                  <c:v>74.900000000000006</c:v>
                </c:pt>
                <c:pt idx="17">
                  <c:v>73.684666666666672</c:v>
                </c:pt>
                <c:pt idx="18">
                  <c:v>71.379275362318836</c:v>
                </c:pt>
                <c:pt idx="19">
                  <c:v>66.809999999999988</c:v>
                </c:pt>
                <c:pt idx="20">
                  <c:v>74.86444444444443</c:v>
                </c:pt>
                <c:pt idx="21">
                  <c:v>73.988636363636388</c:v>
                </c:pt>
                <c:pt idx="22">
                  <c:v>76.885714285714286</c:v>
                </c:pt>
                <c:pt idx="23">
                  <c:v>79.482083333333335</c:v>
                </c:pt>
                <c:pt idx="24">
                  <c:v>0</c:v>
                </c:pt>
                <c:pt idx="25">
                  <c:v>0</c:v>
                </c:pt>
                <c:pt idx="26">
                  <c:v>0</c:v>
                </c:pt>
                <c:pt idx="27">
                  <c:v>67.55840909090908</c:v>
                </c:pt>
                <c:pt idx="28">
                  <c:v>0</c:v>
                </c:pt>
                <c:pt idx="29">
                  <c:v>0</c:v>
                </c:pt>
                <c:pt idx="30">
                  <c:v>0</c:v>
                </c:pt>
                <c:pt idx="31">
                  <c:v>0</c:v>
                </c:pt>
                <c:pt idx="32">
                  <c:v>0</c:v>
                </c:pt>
                <c:pt idx="33">
                  <c:v>0</c:v>
                </c:pt>
              </c:numCache>
            </c:numRef>
          </c:val>
          <c:smooth val="0"/>
          <c:extLst>
            <c:ext xmlns:c16="http://schemas.microsoft.com/office/drawing/2014/chart" uri="{C3380CC4-5D6E-409C-BE32-E72D297353CC}">
              <c16:uniqueId val="{00000001-126F-46DF-A9D1-149867B0EF05}"/>
            </c:ext>
          </c:extLst>
        </c:ser>
        <c:ser>
          <c:idx val="1"/>
          <c:order val="1"/>
          <c:spPr>
            <a:ln w="28575" cap="rnd">
              <a:solidFill>
                <a:schemeClr val="accent2"/>
              </a:solidFill>
              <a:round/>
            </a:ln>
            <a:effectLst/>
          </c:spPr>
          <c:marker>
            <c:symbol val="none"/>
          </c:marker>
          <c:cat>
            <c:strRef>
              <c:f>'Hebdo Anr'!$B$1:$AI$1</c:f>
              <c:strCache>
                <c:ptCount val="34"/>
                <c:pt idx="0">
                  <c:v>S40</c:v>
                </c:pt>
                <c:pt idx="1">
                  <c:v>S41</c:v>
                </c:pt>
                <c:pt idx="2">
                  <c:v>S42</c:v>
                </c:pt>
                <c:pt idx="3">
                  <c:v>S43</c:v>
                </c:pt>
                <c:pt idx="4">
                  <c:v>S44</c:v>
                </c:pt>
                <c:pt idx="5">
                  <c:v>S45</c:v>
                </c:pt>
                <c:pt idx="6">
                  <c:v>S46</c:v>
                </c:pt>
                <c:pt idx="7">
                  <c:v>S47</c:v>
                </c:pt>
                <c:pt idx="8">
                  <c:v>S48</c:v>
                </c:pt>
                <c:pt idx="9">
                  <c:v>S49</c:v>
                </c:pt>
                <c:pt idx="10">
                  <c:v>S50</c:v>
                </c:pt>
                <c:pt idx="11">
                  <c:v>S51</c:v>
                </c:pt>
                <c:pt idx="12">
                  <c:v>S52</c:v>
                </c:pt>
                <c:pt idx="13">
                  <c:v>S01</c:v>
                </c:pt>
                <c:pt idx="14">
                  <c:v>S02</c:v>
                </c:pt>
                <c:pt idx="15">
                  <c:v>S03</c:v>
                </c:pt>
                <c:pt idx="16">
                  <c:v>S04</c:v>
                </c:pt>
                <c:pt idx="17">
                  <c:v>S05</c:v>
                </c:pt>
                <c:pt idx="18">
                  <c:v>S06</c:v>
                </c:pt>
                <c:pt idx="19">
                  <c:v>S07</c:v>
                </c:pt>
                <c:pt idx="20">
                  <c:v>S08</c:v>
                </c:pt>
                <c:pt idx="21">
                  <c:v>S09</c:v>
                </c:pt>
                <c:pt idx="22">
                  <c:v>S10</c:v>
                </c:pt>
                <c:pt idx="23">
                  <c:v>S11</c:v>
                </c:pt>
                <c:pt idx="24">
                  <c:v>S12</c:v>
                </c:pt>
                <c:pt idx="25">
                  <c:v>S13</c:v>
                </c:pt>
                <c:pt idx="26">
                  <c:v>S14</c:v>
                </c:pt>
                <c:pt idx="27">
                  <c:v>S15</c:v>
                </c:pt>
                <c:pt idx="28">
                  <c:v>S16</c:v>
                </c:pt>
                <c:pt idx="29">
                  <c:v>S17</c:v>
                </c:pt>
                <c:pt idx="30">
                  <c:v>S18</c:v>
                </c:pt>
                <c:pt idx="31">
                  <c:v>S19</c:v>
                </c:pt>
                <c:pt idx="32">
                  <c:v>S20</c:v>
                </c:pt>
                <c:pt idx="33">
                  <c:v>S21</c:v>
                </c:pt>
              </c:strCache>
            </c:strRef>
          </c:cat>
          <c:val>
            <c:numRef>
              <c:f>'Hebdo Anr'!$B$20:$AI$20</c:f>
              <c:numCache>
                <c:formatCode>_-* #\ ##0.00\ [$€-40C]_-;\-* #\ ##0.00\ [$€-40C]_-;_-* "-"??\ [$€-40C]_-;_-@_-</c:formatCode>
                <c:ptCount val="34"/>
                <c:pt idx="0">
                  <c:v>79.617647058823536</c:v>
                </c:pt>
                <c:pt idx="1">
                  <c:v>78.301702127659581</c:v>
                </c:pt>
                <c:pt idx="2">
                  <c:v>76.066666666666663</c:v>
                </c:pt>
                <c:pt idx="3">
                  <c:v>77.058292682926833</c:v>
                </c:pt>
                <c:pt idx="4">
                  <c:v>76.763333333333321</c:v>
                </c:pt>
                <c:pt idx="5">
                  <c:v>79.466071428571439</c:v>
                </c:pt>
                <c:pt idx="6">
                  <c:v>80.011764705882356</c:v>
                </c:pt>
                <c:pt idx="7">
                  <c:v>82.604347826086965</c:v>
                </c:pt>
                <c:pt idx="8">
                  <c:v>72.757076923076923</c:v>
                </c:pt>
                <c:pt idx="9">
                  <c:v>79.628431372549016</c:v>
                </c:pt>
                <c:pt idx="10">
                  <c:v>103.58</c:v>
                </c:pt>
                <c:pt idx="11">
                  <c:v>83.324647887323948</c:v>
                </c:pt>
                <c:pt idx="12">
                  <c:v>100.6</c:v>
                </c:pt>
                <c:pt idx="13">
                  <c:v>94.230769230769226</c:v>
                </c:pt>
                <c:pt idx="14">
                  <c:v>69.97446808510638</c:v>
                </c:pt>
                <c:pt idx="15">
                  <c:v>77.110833333333346</c:v>
                </c:pt>
                <c:pt idx="16">
                  <c:v>81.018604651162789</c:v>
                </c:pt>
                <c:pt idx="17">
                  <c:v>75.106060606060609</c:v>
                </c:pt>
                <c:pt idx="18">
                  <c:v>76.22470588235295</c:v>
                </c:pt>
                <c:pt idx="19">
                  <c:v>76.900000000000006</c:v>
                </c:pt>
                <c:pt idx="20">
                  <c:v>82.892857142857139</c:v>
                </c:pt>
                <c:pt idx="21">
                  <c:v>76.289705882352933</c:v>
                </c:pt>
                <c:pt idx="22">
                  <c:v>81.922499999999999</c:v>
                </c:pt>
                <c:pt idx="23">
                  <c:v>82.119714285714295</c:v>
                </c:pt>
                <c:pt idx="24">
                  <c:v>71.987941176470599</c:v>
                </c:pt>
                <c:pt idx="25">
                  <c:v>82.142857142857139</c:v>
                </c:pt>
                <c:pt idx="26">
                  <c:v>84.45</c:v>
                </c:pt>
                <c:pt idx="27">
                  <c:v>80.033111111111111</c:v>
                </c:pt>
                <c:pt idx="28">
                  <c:v>65.803454545454542</c:v>
                </c:pt>
                <c:pt idx="29">
                  <c:v>58.357142857142854</c:v>
                </c:pt>
                <c:pt idx="30">
                  <c:v>74.01565217391304</c:v>
                </c:pt>
                <c:pt idx="31">
                  <c:v>75.395652173913035</c:v>
                </c:pt>
                <c:pt idx="32">
                  <c:v>74.204545454545467</c:v>
                </c:pt>
                <c:pt idx="33">
                  <c:v>71.212870813397132</c:v>
                </c:pt>
              </c:numCache>
            </c:numRef>
          </c:val>
          <c:smooth val="0"/>
          <c:extLst>
            <c:ext xmlns:c16="http://schemas.microsoft.com/office/drawing/2014/chart" uri="{C3380CC4-5D6E-409C-BE32-E72D297353CC}">
              <c16:uniqueId val="{00000003-126F-46DF-A9D1-149867B0EF05}"/>
            </c:ext>
          </c:extLst>
        </c:ser>
        <c:dLbls>
          <c:showLegendKey val="0"/>
          <c:showVal val="0"/>
          <c:showCatName val="0"/>
          <c:showSerName val="0"/>
          <c:showPercent val="0"/>
          <c:showBubbleSize val="0"/>
        </c:dLbls>
        <c:smooth val="0"/>
        <c:axId val="1982670344"/>
        <c:axId val="1982672392"/>
      </c:lineChart>
      <c:catAx>
        <c:axId val="19826703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82672392"/>
        <c:crosses val="autoZero"/>
        <c:auto val="1"/>
        <c:lblAlgn val="ctr"/>
        <c:lblOffset val="100"/>
        <c:noMultiLvlLbl val="0"/>
      </c:catAx>
      <c:valAx>
        <c:axId val="1982672392"/>
        <c:scaling>
          <c:orientation val="minMax"/>
          <c:min val="30"/>
        </c:scaling>
        <c:delete val="0"/>
        <c:axPos val="l"/>
        <c:majorGridlines>
          <c:spPr>
            <a:ln w="9525" cap="flat" cmpd="sng" algn="ctr">
              <a:solidFill>
                <a:schemeClr val="tx1">
                  <a:lumMod val="15000"/>
                  <a:lumOff val="85000"/>
                </a:schemeClr>
              </a:solidFill>
              <a:round/>
            </a:ln>
            <a:effectLst/>
          </c:spPr>
        </c:majorGridlines>
        <c:numFmt formatCode="_-* #\ ##0.00\ [$€-40C]_-;\-* #\ ##0.00\ [$€-40C]_-;_-* &quot;-&quot;??\ [$€-40C]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826703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Sessions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v>2024</c:v>
          </c:tx>
          <c:spPr>
            <a:ln w="28575" cap="rnd">
              <a:solidFill>
                <a:schemeClr val="accent1"/>
              </a:solidFill>
              <a:round/>
            </a:ln>
            <a:effectLst/>
          </c:spPr>
          <c:marker>
            <c:symbol val="none"/>
          </c:marker>
          <c:cat>
            <c:strRef>
              <c:f>'Mensuel Anr'!$B$1:$G$1</c:f>
              <c:strCache>
                <c:ptCount val="6"/>
                <c:pt idx="0">
                  <c:v>Octobre</c:v>
                </c:pt>
                <c:pt idx="1">
                  <c:v>Novembre</c:v>
                </c:pt>
                <c:pt idx="2">
                  <c:v>Décembre</c:v>
                </c:pt>
                <c:pt idx="3">
                  <c:v>Janvier</c:v>
                </c:pt>
                <c:pt idx="4">
                  <c:v>février</c:v>
                </c:pt>
                <c:pt idx="5">
                  <c:v>mars</c:v>
                </c:pt>
              </c:strCache>
            </c:strRef>
          </c:cat>
          <c:val>
            <c:numRef>
              <c:f>'Mensuel Anr'!$B$3:$G$3</c:f>
              <c:numCache>
                <c:formatCode>0.00</c:formatCode>
                <c:ptCount val="6"/>
                <c:pt idx="0">
                  <c:v>7016</c:v>
                </c:pt>
                <c:pt idx="1">
                  <c:v>7042</c:v>
                </c:pt>
                <c:pt idx="2">
                  <c:v>8572</c:v>
                </c:pt>
                <c:pt idx="3">
                  <c:v>8734</c:v>
                </c:pt>
                <c:pt idx="4">
                  <c:v>14974</c:v>
                </c:pt>
                <c:pt idx="5">
                  <c:v>8129</c:v>
                </c:pt>
              </c:numCache>
            </c:numRef>
          </c:val>
          <c:smooth val="0"/>
          <c:extLst>
            <c:ext xmlns:c16="http://schemas.microsoft.com/office/drawing/2014/chart" uri="{C3380CC4-5D6E-409C-BE32-E72D297353CC}">
              <c16:uniqueId val="{00000001-97C5-4285-AABD-7DC386E6B024}"/>
            </c:ext>
          </c:extLst>
        </c:ser>
        <c:ser>
          <c:idx val="1"/>
          <c:order val="1"/>
          <c:tx>
            <c:v>N-1</c:v>
          </c:tx>
          <c:spPr>
            <a:ln w="28575" cap="rnd">
              <a:solidFill>
                <a:schemeClr val="accent2"/>
              </a:solidFill>
              <a:round/>
            </a:ln>
            <a:effectLst/>
          </c:spPr>
          <c:marker>
            <c:symbol val="none"/>
          </c:marker>
          <c:cat>
            <c:strRef>
              <c:f>'Mensuel Anr'!$B$1:$G$1</c:f>
              <c:strCache>
                <c:ptCount val="6"/>
                <c:pt idx="0">
                  <c:v>Octobre</c:v>
                </c:pt>
                <c:pt idx="1">
                  <c:v>Novembre</c:v>
                </c:pt>
                <c:pt idx="2">
                  <c:v>Décembre</c:v>
                </c:pt>
                <c:pt idx="3">
                  <c:v>Janvier</c:v>
                </c:pt>
                <c:pt idx="4">
                  <c:v>février</c:v>
                </c:pt>
                <c:pt idx="5">
                  <c:v>mars</c:v>
                </c:pt>
              </c:strCache>
            </c:strRef>
          </c:cat>
          <c:val>
            <c:numRef>
              <c:f>'Mensuel Anr'!$B$4:$G$4</c:f>
              <c:numCache>
                <c:formatCode>General</c:formatCode>
                <c:ptCount val="6"/>
                <c:pt idx="0">
                  <c:v>9655</c:v>
                </c:pt>
                <c:pt idx="1">
                  <c:v>9604</c:v>
                </c:pt>
                <c:pt idx="2">
                  <c:v>8794</c:v>
                </c:pt>
                <c:pt idx="3">
                  <c:v>9099</c:v>
                </c:pt>
                <c:pt idx="4">
                  <c:v>17193</c:v>
                </c:pt>
                <c:pt idx="5">
                  <c:v>9878</c:v>
                </c:pt>
              </c:numCache>
            </c:numRef>
          </c:val>
          <c:smooth val="0"/>
          <c:extLst>
            <c:ext xmlns:c16="http://schemas.microsoft.com/office/drawing/2014/chart" uri="{C3380CC4-5D6E-409C-BE32-E72D297353CC}">
              <c16:uniqueId val="{00000003-97C5-4285-AABD-7DC386E6B024}"/>
            </c:ext>
          </c:extLst>
        </c:ser>
        <c:dLbls>
          <c:showLegendKey val="0"/>
          <c:showVal val="0"/>
          <c:showCatName val="0"/>
          <c:showSerName val="0"/>
          <c:showPercent val="0"/>
          <c:showBubbleSize val="0"/>
        </c:dLbls>
        <c:smooth val="0"/>
        <c:axId val="1074794504"/>
        <c:axId val="926249991"/>
      </c:lineChart>
      <c:catAx>
        <c:axId val="1074794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926249991"/>
        <c:crosses val="autoZero"/>
        <c:auto val="1"/>
        <c:lblAlgn val="ctr"/>
        <c:lblOffset val="100"/>
        <c:noMultiLvlLbl val="0"/>
      </c:catAx>
      <c:valAx>
        <c:axId val="92624999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747945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Commandes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v>2024</c:v>
          </c:tx>
          <c:spPr>
            <a:ln w="28575" cap="rnd">
              <a:solidFill>
                <a:schemeClr val="accent1"/>
              </a:solidFill>
              <a:round/>
            </a:ln>
            <a:effectLst/>
          </c:spPr>
          <c:marker>
            <c:symbol val="none"/>
          </c:marker>
          <c:cat>
            <c:strRef>
              <c:f>'Mensuel Anr'!$B$1:$G$1</c:f>
              <c:strCache>
                <c:ptCount val="6"/>
                <c:pt idx="0">
                  <c:v>Octobre</c:v>
                </c:pt>
                <c:pt idx="1">
                  <c:v>Novembre</c:v>
                </c:pt>
                <c:pt idx="2">
                  <c:v>Décembre</c:v>
                </c:pt>
                <c:pt idx="3">
                  <c:v>Janvier</c:v>
                </c:pt>
                <c:pt idx="4">
                  <c:v>février</c:v>
                </c:pt>
                <c:pt idx="5">
                  <c:v>mars</c:v>
                </c:pt>
              </c:strCache>
            </c:strRef>
          </c:cat>
          <c:val>
            <c:numRef>
              <c:f>'Mensuel Anr'!$B$6:$G$6</c:f>
              <c:numCache>
                <c:formatCode>0.00</c:formatCode>
                <c:ptCount val="6"/>
                <c:pt idx="0">
                  <c:v>179</c:v>
                </c:pt>
                <c:pt idx="1">
                  <c:v>150</c:v>
                </c:pt>
                <c:pt idx="2">
                  <c:v>182</c:v>
                </c:pt>
                <c:pt idx="3">
                  <c:v>178</c:v>
                </c:pt>
                <c:pt idx="4">
                  <c:v>318</c:v>
                </c:pt>
                <c:pt idx="5">
                  <c:v>161</c:v>
                </c:pt>
              </c:numCache>
            </c:numRef>
          </c:val>
          <c:smooth val="0"/>
          <c:extLst>
            <c:ext xmlns:c16="http://schemas.microsoft.com/office/drawing/2014/chart" uri="{C3380CC4-5D6E-409C-BE32-E72D297353CC}">
              <c16:uniqueId val="{00000001-47A7-4842-89B9-A1B61EEBF52B}"/>
            </c:ext>
          </c:extLst>
        </c:ser>
        <c:ser>
          <c:idx val="1"/>
          <c:order val="1"/>
          <c:tx>
            <c:v>N-1</c:v>
          </c:tx>
          <c:spPr>
            <a:ln w="28575" cap="rnd">
              <a:solidFill>
                <a:schemeClr val="accent2"/>
              </a:solidFill>
              <a:round/>
            </a:ln>
            <a:effectLst/>
          </c:spPr>
          <c:marker>
            <c:symbol val="none"/>
          </c:marker>
          <c:cat>
            <c:strRef>
              <c:f>'Mensuel Anr'!$B$1:$G$1</c:f>
              <c:strCache>
                <c:ptCount val="6"/>
                <c:pt idx="0">
                  <c:v>Octobre</c:v>
                </c:pt>
                <c:pt idx="1">
                  <c:v>Novembre</c:v>
                </c:pt>
                <c:pt idx="2">
                  <c:v>Décembre</c:v>
                </c:pt>
                <c:pt idx="3">
                  <c:v>Janvier</c:v>
                </c:pt>
                <c:pt idx="4">
                  <c:v>février</c:v>
                </c:pt>
                <c:pt idx="5">
                  <c:v>mars</c:v>
                </c:pt>
              </c:strCache>
            </c:strRef>
          </c:cat>
          <c:val>
            <c:numRef>
              <c:f>'Mensuel Anr'!$B$7:$G$7</c:f>
              <c:numCache>
                <c:formatCode>0</c:formatCode>
                <c:ptCount val="6"/>
                <c:pt idx="0">
                  <c:v>191</c:v>
                </c:pt>
                <c:pt idx="1">
                  <c:v>230</c:v>
                </c:pt>
                <c:pt idx="2">
                  <c:v>187</c:v>
                </c:pt>
                <c:pt idx="3">
                  <c:v>294</c:v>
                </c:pt>
                <c:pt idx="4">
                  <c:v>179</c:v>
                </c:pt>
                <c:pt idx="5">
                  <c:v>192</c:v>
                </c:pt>
              </c:numCache>
            </c:numRef>
          </c:val>
          <c:smooth val="0"/>
          <c:extLst>
            <c:ext xmlns:c16="http://schemas.microsoft.com/office/drawing/2014/chart" uri="{C3380CC4-5D6E-409C-BE32-E72D297353CC}">
              <c16:uniqueId val="{00000003-47A7-4842-89B9-A1B61EEBF52B}"/>
            </c:ext>
          </c:extLst>
        </c:ser>
        <c:dLbls>
          <c:showLegendKey val="0"/>
          <c:showVal val="0"/>
          <c:showCatName val="0"/>
          <c:showSerName val="0"/>
          <c:showPercent val="0"/>
          <c:showBubbleSize val="0"/>
        </c:dLbls>
        <c:smooth val="0"/>
        <c:axId val="77733384"/>
        <c:axId val="77735432"/>
      </c:lineChart>
      <c:catAx>
        <c:axId val="77733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7735432"/>
        <c:crosses val="autoZero"/>
        <c:auto val="1"/>
        <c:lblAlgn val="ctr"/>
        <c:lblOffset val="100"/>
        <c:noMultiLvlLbl val="0"/>
      </c:catAx>
      <c:valAx>
        <c:axId val="7773543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7773338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Taux de Transfo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v>2024</c:v>
          </c:tx>
          <c:spPr>
            <a:ln w="28575" cap="rnd">
              <a:solidFill>
                <a:schemeClr val="accent1"/>
              </a:solidFill>
              <a:round/>
            </a:ln>
            <a:effectLst/>
          </c:spPr>
          <c:marker>
            <c:symbol val="none"/>
          </c:marker>
          <c:cat>
            <c:strRef>
              <c:f>'Mensuel Anr'!$B$1:$G$1</c:f>
              <c:strCache>
                <c:ptCount val="6"/>
                <c:pt idx="0">
                  <c:v>Octobre</c:v>
                </c:pt>
                <c:pt idx="1">
                  <c:v>Novembre</c:v>
                </c:pt>
                <c:pt idx="2">
                  <c:v>Décembre</c:v>
                </c:pt>
                <c:pt idx="3">
                  <c:v>Janvier</c:v>
                </c:pt>
                <c:pt idx="4">
                  <c:v>février</c:v>
                </c:pt>
                <c:pt idx="5">
                  <c:v>mars</c:v>
                </c:pt>
              </c:strCache>
            </c:strRef>
          </c:cat>
          <c:val>
            <c:numRef>
              <c:f>'Mensuel Anr'!$B$11:$G$11</c:f>
              <c:numCache>
                <c:formatCode>0.0%</c:formatCode>
                <c:ptCount val="6"/>
                <c:pt idx="0">
                  <c:v>2.5513112884834665E-2</c:v>
                </c:pt>
                <c:pt idx="1">
                  <c:v>2.1300766827605795E-2</c:v>
                </c:pt>
                <c:pt idx="2">
                  <c:v>2.1231917872141858E-2</c:v>
                </c:pt>
                <c:pt idx="3">
                  <c:v>2.038012365468285E-2</c:v>
                </c:pt>
                <c:pt idx="4">
                  <c:v>2.1236810471483906E-2</c:v>
                </c:pt>
                <c:pt idx="5">
                  <c:v>1.9805634149341861E-2</c:v>
                </c:pt>
              </c:numCache>
            </c:numRef>
          </c:val>
          <c:smooth val="0"/>
          <c:extLst>
            <c:ext xmlns:c16="http://schemas.microsoft.com/office/drawing/2014/chart" uri="{C3380CC4-5D6E-409C-BE32-E72D297353CC}">
              <c16:uniqueId val="{00000001-0548-4C3B-9C48-D742092557BA}"/>
            </c:ext>
          </c:extLst>
        </c:ser>
        <c:ser>
          <c:idx val="1"/>
          <c:order val="1"/>
          <c:tx>
            <c:v>N-1</c:v>
          </c:tx>
          <c:spPr>
            <a:ln w="28575" cap="rnd">
              <a:solidFill>
                <a:schemeClr val="accent2"/>
              </a:solidFill>
              <a:round/>
            </a:ln>
            <a:effectLst/>
          </c:spPr>
          <c:marker>
            <c:symbol val="none"/>
          </c:marker>
          <c:cat>
            <c:strRef>
              <c:f>'Mensuel Anr'!$B$1:$G$1</c:f>
              <c:strCache>
                <c:ptCount val="6"/>
                <c:pt idx="0">
                  <c:v>Octobre</c:v>
                </c:pt>
                <c:pt idx="1">
                  <c:v>Novembre</c:v>
                </c:pt>
                <c:pt idx="2">
                  <c:v>Décembre</c:v>
                </c:pt>
                <c:pt idx="3">
                  <c:v>Janvier</c:v>
                </c:pt>
                <c:pt idx="4">
                  <c:v>février</c:v>
                </c:pt>
                <c:pt idx="5">
                  <c:v>mars</c:v>
                </c:pt>
              </c:strCache>
            </c:strRef>
          </c:cat>
          <c:val>
            <c:numRef>
              <c:f>'Mensuel Anr'!$B$12:$G$12</c:f>
              <c:numCache>
                <c:formatCode>0.00%</c:formatCode>
                <c:ptCount val="6"/>
                <c:pt idx="0">
                  <c:v>1.9782496116002073E-2</c:v>
                </c:pt>
                <c:pt idx="1">
                  <c:v>2.394835485214494E-2</c:v>
                </c:pt>
                <c:pt idx="2">
                  <c:v>2.1264498521719355E-2</c:v>
                </c:pt>
                <c:pt idx="3">
                  <c:v>3.2311242993735577E-2</c:v>
                </c:pt>
                <c:pt idx="4">
                  <c:v>1.04112138661083E-2</c:v>
                </c:pt>
                <c:pt idx="5">
                  <c:v>1.9437133022879124E-2</c:v>
                </c:pt>
              </c:numCache>
            </c:numRef>
          </c:val>
          <c:smooth val="0"/>
          <c:extLst>
            <c:ext xmlns:c16="http://schemas.microsoft.com/office/drawing/2014/chart" uri="{C3380CC4-5D6E-409C-BE32-E72D297353CC}">
              <c16:uniqueId val="{00000003-0548-4C3B-9C48-D742092557BA}"/>
            </c:ext>
          </c:extLst>
        </c:ser>
        <c:dLbls>
          <c:showLegendKey val="0"/>
          <c:showVal val="0"/>
          <c:showCatName val="0"/>
          <c:showSerName val="0"/>
          <c:showPercent val="0"/>
          <c:showBubbleSize val="0"/>
        </c:dLbls>
        <c:smooth val="0"/>
        <c:axId val="1982716424"/>
        <c:axId val="1732387335"/>
      </c:lineChart>
      <c:catAx>
        <c:axId val="19827164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732387335"/>
        <c:crosses val="autoZero"/>
        <c:auto val="1"/>
        <c:lblAlgn val="ctr"/>
        <c:lblOffset val="100"/>
        <c:noMultiLvlLbl val="0"/>
      </c:catAx>
      <c:valAx>
        <c:axId val="1732387335"/>
        <c:scaling>
          <c:orientation val="minMax"/>
          <c:min val="1.4999999999999999E-2"/>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9827164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fr-F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 TTC</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lotArea>
      <c:layout/>
      <c:lineChart>
        <c:grouping val="standard"/>
        <c:varyColors val="0"/>
        <c:ser>
          <c:idx val="0"/>
          <c:order val="0"/>
          <c:tx>
            <c:v>2024</c:v>
          </c:tx>
          <c:spPr>
            <a:ln w="28575" cap="rnd">
              <a:solidFill>
                <a:schemeClr val="accent1"/>
              </a:solidFill>
              <a:round/>
            </a:ln>
            <a:effectLst/>
          </c:spPr>
          <c:marker>
            <c:symbol val="none"/>
          </c:marker>
          <c:cat>
            <c:strRef>
              <c:f>'Mensuel Anr'!$B$1:$G$1</c:f>
              <c:strCache>
                <c:ptCount val="6"/>
                <c:pt idx="0">
                  <c:v>Octobre</c:v>
                </c:pt>
                <c:pt idx="1">
                  <c:v>Novembre</c:v>
                </c:pt>
                <c:pt idx="2">
                  <c:v>Décembre</c:v>
                </c:pt>
                <c:pt idx="3">
                  <c:v>Janvier</c:v>
                </c:pt>
                <c:pt idx="4">
                  <c:v>février</c:v>
                </c:pt>
                <c:pt idx="5">
                  <c:v>mars</c:v>
                </c:pt>
              </c:strCache>
            </c:strRef>
          </c:cat>
          <c:val>
            <c:numRef>
              <c:f>'Mensuel Anr'!$B$14:$G$14</c:f>
              <c:numCache>
                <c:formatCode>_-* #\ ##0.00\ [$€-40C]_-;\-* #\ ##0.00\ [$€-40C]_-;_-* "-"??\ [$€-40C]_-;_-@_-</c:formatCode>
                <c:ptCount val="6"/>
                <c:pt idx="0">
                  <c:v>13151.210000000001</c:v>
                </c:pt>
                <c:pt idx="1">
                  <c:v>10339.730000000001</c:v>
                </c:pt>
                <c:pt idx="2">
                  <c:v>14274.039999999995</c:v>
                </c:pt>
                <c:pt idx="3">
                  <c:v>13692.72</c:v>
                </c:pt>
                <c:pt idx="4">
                  <c:v>22340.400000000001</c:v>
                </c:pt>
                <c:pt idx="5">
                  <c:v>11663.44</c:v>
                </c:pt>
              </c:numCache>
            </c:numRef>
          </c:val>
          <c:smooth val="0"/>
          <c:extLst>
            <c:ext xmlns:c16="http://schemas.microsoft.com/office/drawing/2014/chart" uri="{C3380CC4-5D6E-409C-BE32-E72D297353CC}">
              <c16:uniqueId val="{00000001-EDB5-4475-A8EF-E296394EDEDB}"/>
            </c:ext>
          </c:extLst>
        </c:ser>
        <c:ser>
          <c:idx val="1"/>
          <c:order val="1"/>
          <c:tx>
            <c:v>N-1</c:v>
          </c:tx>
          <c:spPr>
            <a:ln w="28575" cap="rnd">
              <a:solidFill>
                <a:schemeClr val="accent2"/>
              </a:solidFill>
              <a:round/>
            </a:ln>
            <a:effectLst/>
          </c:spPr>
          <c:marker>
            <c:symbol val="none"/>
          </c:marker>
          <c:cat>
            <c:strRef>
              <c:f>'Mensuel Anr'!$B$1:$G$1</c:f>
              <c:strCache>
                <c:ptCount val="6"/>
                <c:pt idx="0">
                  <c:v>Octobre</c:v>
                </c:pt>
                <c:pt idx="1">
                  <c:v>Novembre</c:v>
                </c:pt>
                <c:pt idx="2">
                  <c:v>Décembre</c:v>
                </c:pt>
                <c:pt idx="3">
                  <c:v>Janvier</c:v>
                </c:pt>
                <c:pt idx="4">
                  <c:v>février</c:v>
                </c:pt>
                <c:pt idx="5">
                  <c:v>mars</c:v>
                </c:pt>
              </c:strCache>
            </c:strRef>
          </c:cat>
          <c:val>
            <c:numRef>
              <c:f>'Mensuel Anr'!$B$15:$G$15</c:f>
              <c:numCache>
                <c:formatCode>_-* #\ ##0.00\ [$€-40C]_-;\-* #\ ##0.00\ [$€-40C]_-;_-* "-"??\ [$€-40C]_-;_-@_-</c:formatCode>
                <c:ptCount val="6"/>
                <c:pt idx="0">
                  <c:v>16608.91</c:v>
                </c:pt>
                <c:pt idx="1">
                  <c:v>14908.46</c:v>
                </c:pt>
                <c:pt idx="2">
                  <c:v>20329.55</c:v>
                </c:pt>
                <c:pt idx="3">
                  <c:v>14703.589999999998</c:v>
                </c:pt>
                <c:pt idx="4">
                  <c:v>22660.9</c:v>
                </c:pt>
                <c:pt idx="5">
                  <c:v>14090.059999999998</c:v>
                </c:pt>
              </c:numCache>
            </c:numRef>
          </c:val>
          <c:smooth val="0"/>
          <c:extLst>
            <c:ext xmlns:c16="http://schemas.microsoft.com/office/drawing/2014/chart" uri="{C3380CC4-5D6E-409C-BE32-E72D297353CC}">
              <c16:uniqueId val="{00000003-EDB5-4475-A8EF-E296394EDEDB}"/>
            </c:ext>
          </c:extLst>
        </c:ser>
        <c:dLbls>
          <c:showLegendKey val="0"/>
          <c:showVal val="0"/>
          <c:showCatName val="0"/>
          <c:showSerName val="0"/>
          <c:showPercent val="0"/>
          <c:showBubbleSize val="0"/>
        </c:dLbls>
        <c:smooth val="0"/>
        <c:axId val="35814408"/>
        <c:axId val="35833352"/>
      </c:lineChart>
      <c:catAx>
        <c:axId val="35814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5833352"/>
        <c:crosses val="autoZero"/>
        <c:auto val="1"/>
        <c:lblAlgn val="ctr"/>
        <c:lblOffset val="100"/>
        <c:noMultiLvlLbl val="0"/>
      </c:catAx>
      <c:valAx>
        <c:axId val="35833352"/>
        <c:scaling>
          <c:orientation val="minMax"/>
        </c:scaling>
        <c:delete val="0"/>
        <c:axPos val="l"/>
        <c:majorGridlines>
          <c:spPr>
            <a:ln w="9525" cap="flat" cmpd="sng" algn="ctr">
              <a:solidFill>
                <a:schemeClr val="tx1">
                  <a:lumMod val="15000"/>
                  <a:lumOff val="85000"/>
                </a:schemeClr>
              </a:solidFill>
              <a:round/>
            </a:ln>
            <a:effectLst/>
          </c:spPr>
        </c:majorGridlines>
        <c:numFmt formatCode="_-* #\ ##0.00\ [$€-40C]_-;\-* #\ ##0.00\ [$€-40C]_-;_-* &quot;-&quot;??\ [$€-40C]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3581440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4" Type="http://schemas.openxmlformats.org/officeDocument/2006/relationships/chart" Target="../charts/chart9.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chart" Target="../charts/chart10.xml"/><Relationship Id="rId5" Type="http://schemas.openxmlformats.org/officeDocument/2006/relationships/chart" Target="../charts/chart14.xml"/><Relationship Id="rId4" Type="http://schemas.openxmlformats.org/officeDocument/2006/relationships/chart" Target="../charts/chart1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7.xml"/><Relationship Id="rId2" Type="http://schemas.openxmlformats.org/officeDocument/2006/relationships/chart" Target="../charts/chart16.xml"/><Relationship Id="rId1" Type="http://schemas.openxmlformats.org/officeDocument/2006/relationships/chart" Target="../charts/chart15.xml"/><Relationship Id="rId4" Type="http://schemas.openxmlformats.org/officeDocument/2006/relationships/chart" Target="../charts/chart18.xml"/></Relationships>
</file>

<file path=xl/drawings/_rels/drawing5.xml.rels><?xml version="1.0" encoding="UTF-8" standalone="yes"?>
<Relationships xmlns="http://schemas.openxmlformats.org/package/2006/relationships"><Relationship Id="rId3" Type="http://schemas.openxmlformats.org/officeDocument/2006/relationships/chart" Target="../charts/chart21.xml"/><Relationship Id="rId2" Type="http://schemas.openxmlformats.org/officeDocument/2006/relationships/chart" Target="../charts/chart20.xml"/><Relationship Id="rId1" Type="http://schemas.openxmlformats.org/officeDocument/2006/relationships/chart" Target="../charts/chart19.xml"/></Relationships>
</file>

<file path=xl/drawings/_rels/drawing6.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33</xdr:col>
      <xdr:colOff>285750</xdr:colOff>
      <xdr:row>28</xdr:row>
      <xdr:rowOff>104775</xdr:rowOff>
    </xdr:from>
    <xdr:to>
      <xdr:col>37</xdr:col>
      <xdr:colOff>47625</xdr:colOff>
      <xdr:row>39</xdr:row>
      <xdr:rowOff>104775</xdr:rowOff>
    </xdr:to>
    <xdr:graphicFrame macro="">
      <xdr:nvGraphicFramePr>
        <xdr:cNvPr id="2" name="Graphique 1">
          <a:extLst>
            <a:ext uri="{FF2B5EF4-FFF2-40B4-BE49-F238E27FC236}">
              <a16:creationId xmlns:a16="http://schemas.microsoft.com/office/drawing/2014/main" id="{49B233DD-EAC9-7A37-2818-F0677133F893}"/>
            </a:ext>
            <a:ext uri="{147F2762-F138-4A5C-976F-8EAC2B608ADB}">
              <a16:predDERef xmlns:a16="http://schemas.microsoft.com/office/drawing/2014/main" pred="{C6567006-66CB-ACE3-7420-FB429559C73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1114425</xdr:colOff>
      <xdr:row>28</xdr:row>
      <xdr:rowOff>0</xdr:rowOff>
    </xdr:from>
    <xdr:to>
      <xdr:col>5</xdr:col>
      <xdr:colOff>1114425</xdr:colOff>
      <xdr:row>42</xdr:row>
      <xdr:rowOff>76200</xdr:rowOff>
    </xdr:to>
    <xdr:graphicFrame macro="">
      <xdr:nvGraphicFramePr>
        <xdr:cNvPr id="7" name="Graphique 2">
          <a:extLst>
            <a:ext uri="{FF2B5EF4-FFF2-40B4-BE49-F238E27FC236}">
              <a16:creationId xmlns:a16="http://schemas.microsoft.com/office/drawing/2014/main" id="{DA6B4BBD-B4B9-0A55-31B0-706824260075}"/>
            </a:ext>
            <a:ext uri="{147F2762-F138-4A5C-976F-8EAC2B608ADB}">
              <a16:predDERef xmlns:a16="http://schemas.microsoft.com/office/drawing/2014/main" pred="{49B233DD-EAC9-7A37-2818-F0677133F8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238125</xdr:colOff>
      <xdr:row>26</xdr:row>
      <xdr:rowOff>171450</xdr:rowOff>
    </xdr:from>
    <xdr:to>
      <xdr:col>12</xdr:col>
      <xdr:colOff>238125</xdr:colOff>
      <xdr:row>41</xdr:row>
      <xdr:rowOff>57150</xdr:rowOff>
    </xdr:to>
    <xdr:graphicFrame macro="">
      <xdr:nvGraphicFramePr>
        <xdr:cNvPr id="4" name="Graphique 3">
          <a:extLst>
            <a:ext uri="{FF2B5EF4-FFF2-40B4-BE49-F238E27FC236}">
              <a16:creationId xmlns:a16="http://schemas.microsoft.com/office/drawing/2014/main" id="{698F4DC7-0836-6057-44F0-9244611EE7F9}"/>
            </a:ext>
            <a:ext uri="{147F2762-F138-4A5C-976F-8EAC2B608ADB}">
              <a16:predDERef xmlns:a16="http://schemas.microsoft.com/office/drawing/2014/main" pred="{DA6B4BBD-B4B9-0A55-31B0-7068242600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400050</xdr:colOff>
      <xdr:row>58</xdr:row>
      <xdr:rowOff>66675</xdr:rowOff>
    </xdr:from>
    <xdr:to>
      <xdr:col>12</xdr:col>
      <xdr:colOff>400050</xdr:colOff>
      <xdr:row>72</xdr:row>
      <xdr:rowOff>133350</xdr:rowOff>
    </xdr:to>
    <xdr:graphicFrame macro="">
      <xdr:nvGraphicFramePr>
        <xdr:cNvPr id="5" name="Graphique 4">
          <a:extLst>
            <a:ext uri="{FF2B5EF4-FFF2-40B4-BE49-F238E27FC236}">
              <a16:creationId xmlns:a16="http://schemas.microsoft.com/office/drawing/2014/main" id="{DDE8035F-84DC-AFDE-C76C-0FBB9A48B129}"/>
            </a:ext>
            <a:ext uri="{147F2762-F138-4A5C-976F-8EAC2B608ADB}">
              <a16:predDERef xmlns:a16="http://schemas.microsoft.com/office/drawing/2014/main" pred="{698F4DC7-0836-6057-44F0-9244611EE7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619125</xdr:colOff>
      <xdr:row>56</xdr:row>
      <xdr:rowOff>47625</xdr:rowOff>
    </xdr:from>
    <xdr:to>
      <xdr:col>11</xdr:col>
      <xdr:colOff>619125</xdr:colOff>
      <xdr:row>70</xdr:row>
      <xdr:rowOff>114300</xdr:rowOff>
    </xdr:to>
    <xdr:graphicFrame macro="">
      <xdr:nvGraphicFramePr>
        <xdr:cNvPr id="6" name="Graphique 5">
          <a:extLst>
            <a:ext uri="{FF2B5EF4-FFF2-40B4-BE49-F238E27FC236}">
              <a16:creationId xmlns:a16="http://schemas.microsoft.com/office/drawing/2014/main" id="{E4491D6C-BB31-1242-2200-37AAC7328D5B}"/>
            </a:ext>
            <a:ext uri="{147F2762-F138-4A5C-976F-8EAC2B608ADB}">
              <a16:predDERef xmlns:a16="http://schemas.microsoft.com/office/drawing/2014/main" pred="{DDE8035F-84DC-AFDE-C76C-0FBB9A48B1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352425</xdr:colOff>
      <xdr:row>26</xdr:row>
      <xdr:rowOff>180975</xdr:rowOff>
    </xdr:from>
    <xdr:to>
      <xdr:col>3</xdr:col>
      <xdr:colOff>723900</xdr:colOff>
      <xdr:row>41</xdr:row>
      <xdr:rowOff>66675</xdr:rowOff>
    </xdr:to>
    <xdr:graphicFrame macro="">
      <xdr:nvGraphicFramePr>
        <xdr:cNvPr id="2" name="Graphique 1">
          <a:extLst>
            <a:ext uri="{FF2B5EF4-FFF2-40B4-BE49-F238E27FC236}">
              <a16:creationId xmlns:a16="http://schemas.microsoft.com/office/drawing/2014/main" id="{BEB797D9-7397-17FC-43C2-0D068CB53C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161925</xdr:colOff>
      <xdr:row>26</xdr:row>
      <xdr:rowOff>180975</xdr:rowOff>
    </xdr:from>
    <xdr:to>
      <xdr:col>7</xdr:col>
      <xdr:colOff>304800</xdr:colOff>
      <xdr:row>41</xdr:row>
      <xdr:rowOff>66675</xdr:rowOff>
    </xdr:to>
    <xdr:graphicFrame macro="">
      <xdr:nvGraphicFramePr>
        <xdr:cNvPr id="3" name="Graphique 2">
          <a:extLst>
            <a:ext uri="{FF2B5EF4-FFF2-40B4-BE49-F238E27FC236}">
              <a16:creationId xmlns:a16="http://schemas.microsoft.com/office/drawing/2014/main" id="{086ACFE4-4945-196B-88E2-6353FED39558}"/>
            </a:ext>
            <a:ext uri="{147F2762-F138-4A5C-976F-8EAC2B608ADB}">
              <a16:predDERef xmlns:a16="http://schemas.microsoft.com/office/drawing/2014/main" pred="{BEB797D9-7397-17FC-43C2-0D068CB53C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723900</xdr:colOff>
      <xdr:row>27</xdr:row>
      <xdr:rowOff>9525</xdr:rowOff>
    </xdr:from>
    <xdr:to>
      <xdr:col>9</xdr:col>
      <xdr:colOff>0</xdr:colOff>
      <xdr:row>41</xdr:row>
      <xdr:rowOff>85725</xdr:rowOff>
    </xdr:to>
    <xdr:graphicFrame macro="">
      <xdr:nvGraphicFramePr>
        <xdr:cNvPr id="4" name="Graphique 3">
          <a:extLst>
            <a:ext uri="{FF2B5EF4-FFF2-40B4-BE49-F238E27FC236}">
              <a16:creationId xmlns:a16="http://schemas.microsoft.com/office/drawing/2014/main" id="{68AADF43-756F-49F8-7F41-061B81025DD8}"/>
            </a:ext>
            <a:ext uri="{147F2762-F138-4A5C-976F-8EAC2B608ADB}">
              <a16:predDERef xmlns:a16="http://schemas.microsoft.com/office/drawing/2014/main" pred="{086ACFE4-4945-196B-88E2-6353FED395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342900</xdr:colOff>
      <xdr:row>42</xdr:row>
      <xdr:rowOff>0</xdr:rowOff>
    </xdr:from>
    <xdr:to>
      <xdr:col>3</xdr:col>
      <xdr:colOff>714375</xdr:colOff>
      <xdr:row>56</xdr:row>
      <xdr:rowOff>76200</xdr:rowOff>
    </xdr:to>
    <xdr:graphicFrame macro="">
      <xdr:nvGraphicFramePr>
        <xdr:cNvPr id="5" name="Graphique 4">
          <a:extLst>
            <a:ext uri="{FF2B5EF4-FFF2-40B4-BE49-F238E27FC236}">
              <a16:creationId xmlns:a16="http://schemas.microsoft.com/office/drawing/2014/main" id="{9023E84C-E656-0857-ED25-579933B99265}"/>
            </a:ext>
            <a:ext uri="{147F2762-F138-4A5C-976F-8EAC2B608ADB}">
              <a16:predDERef xmlns:a16="http://schemas.microsoft.com/office/drawing/2014/main" pred="{68AADF43-756F-49F8-7F41-061B81025D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28</xdr:row>
      <xdr:rowOff>28575</xdr:rowOff>
    </xdr:from>
    <xdr:to>
      <xdr:col>3</xdr:col>
      <xdr:colOff>371475</xdr:colOff>
      <xdr:row>42</xdr:row>
      <xdr:rowOff>104775</xdr:rowOff>
    </xdr:to>
    <xdr:graphicFrame macro="">
      <xdr:nvGraphicFramePr>
        <xdr:cNvPr id="2" name="Graphique 1">
          <a:extLst>
            <a:ext uri="{FF2B5EF4-FFF2-40B4-BE49-F238E27FC236}">
              <a16:creationId xmlns:a16="http://schemas.microsoft.com/office/drawing/2014/main" id="{548B4A2C-3C89-C1BB-05F1-9A4B826641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809625</xdr:colOff>
      <xdr:row>27</xdr:row>
      <xdr:rowOff>180975</xdr:rowOff>
    </xdr:from>
    <xdr:to>
      <xdr:col>6</xdr:col>
      <xdr:colOff>1028700</xdr:colOff>
      <xdr:row>42</xdr:row>
      <xdr:rowOff>85725</xdr:rowOff>
    </xdr:to>
    <xdr:graphicFrame macro="">
      <xdr:nvGraphicFramePr>
        <xdr:cNvPr id="14" name="Graphique 3">
          <a:extLst>
            <a:ext uri="{FF2B5EF4-FFF2-40B4-BE49-F238E27FC236}">
              <a16:creationId xmlns:a16="http://schemas.microsoft.com/office/drawing/2014/main" id="{CF885BF7-919D-530D-AC30-BECD345B7685}"/>
            </a:ext>
            <a:ext uri="{147F2762-F138-4A5C-976F-8EAC2B608ADB}">
              <a16:predDERef xmlns:a16="http://schemas.microsoft.com/office/drawing/2014/main" pred="{548B4A2C-3C89-C1BB-05F1-9A4B826641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19050</xdr:colOff>
      <xdr:row>28</xdr:row>
      <xdr:rowOff>0</xdr:rowOff>
    </xdr:from>
    <xdr:to>
      <xdr:col>10</xdr:col>
      <xdr:colOff>390525</xdr:colOff>
      <xdr:row>42</xdr:row>
      <xdr:rowOff>76200</xdr:rowOff>
    </xdr:to>
    <xdr:graphicFrame macro="">
      <xdr:nvGraphicFramePr>
        <xdr:cNvPr id="12" name="Graphique 4">
          <a:extLst>
            <a:ext uri="{FF2B5EF4-FFF2-40B4-BE49-F238E27FC236}">
              <a16:creationId xmlns:a16="http://schemas.microsoft.com/office/drawing/2014/main" id="{B68DE11E-4D7C-DC46-0F81-B5B99ED89306}"/>
            </a:ext>
            <a:ext uri="{147F2762-F138-4A5C-976F-8EAC2B608ADB}">
              <a16:predDERef xmlns:a16="http://schemas.microsoft.com/office/drawing/2014/main" pred="{CF885BF7-919D-530D-AC30-BECD345B76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200025</xdr:colOff>
      <xdr:row>44</xdr:row>
      <xdr:rowOff>0</xdr:rowOff>
    </xdr:from>
    <xdr:to>
      <xdr:col>8</xdr:col>
      <xdr:colOff>485775</xdr:colOff>
      <xdr:row>58</xdr:row>
      <xdr:rowOff>76200</xdr:rowOff>
    </xdr:to>
    <xdr:graphicFrame macro="">
      <xdr:nvGraphicFramePr>
        <xdr:cNvPr id="15" name="Graphique 5">
          <a:extLst>
            <a:ext uri="{FF2B5EF4-FFF2-40B4-BE49-F238E27FC236}">
              <a16:creationId xmlns:a16="http://schemas.microsoft.com/office/drawing/2014/main" id="{3A09B862-C3A3-3829-D898-53337FF009C5}"/>
            </a:ext>
            <a:ext uri="{147F2762-F138-4A5C-976F-8EAC2B608ADB}">
              <a16:predDERef xmlns:a16="http://schemas.microsoft.com/office/drawing/2014/main" pred="{B68DE11E-4D7C-DC46-0F81-B5B99ED893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857250</xdr:colOff>
      <xdr:row>43</xdr:row>
      <xdr:rowOff>180975</xdr:rowOff>
    </xdr:from>
    <xdr:to>
      <xdr:col>4</xdr:col>
      <xdr:colOff>1228725</xdr:colOff>
      <xdr:row>58</xdr:row>
      <xdr:rowOff>66675</xdr:rowOff>
    </xdr:to>
    <xdr:graphicFrame macro="">
      <xdr:nvGraphicFramePr>
        <xdr:cNvPr id="17" name="Graphique 7">
          <a:extLst>
            <a:ext uri="{FF2B5EF4-FFF2-40B4-BE49-F238E27FC236}">
              <a16:creationId xmlns:a16="http://schemas.microsoft.com/office/drawing/2014/main" id="{DA3C644C-C51D-2BB7-5046-94B33AA21FBB}"/>
            </a:ext>
            <a:ext uri="{147F2762-F138-4A5C-976F-8EAC2B608ADB}">
              <a16:predDERef xmlns:a16="http://schemas.microsoft.com/office/drawing/2014/main" pred="{3A09B862-C3A3-3829-D898-53337FF009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114300</xdr:colOff>
      <xdr:row>26</xdr:row>
      <xdr:rowOff>104775</xdr:rowOff>
    </xdr:from>
    <xdr:to>
      <xdr:col>3</xdr:col>
      <xdr:colOff>171450</xdr:colOff>
      <xdr:row>41</xdr:row>
      <xdr:rowOff>0</xdr:rowOff>
    </xdr:to>
    <xdr:graphicFrame macro="">
      <xdr:nvGraphicFramePr>
        <xdr:cNvPr id="2" name="Graphique 1">
          <a:extLst>
            <a:ext uri="{FF2B5EF4-FFF2-40B4-BE49-F238E27FC236}">
              <a16:creationId xmlns:a16="http://schemas.microsoft.com/office/drawing/2014/main" id="{DA55F154-1D51-4A44-29D6-0CB9BF13F5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314325</xdr:colOff>
      <xdr:row>26</xdr:row>
      <xdr:rowOff>114300</xdr:rowOff>
    </xdr:from>
    <xdr:to>
      <xdr:col>6</xdr:col>
      <xdr:colOff>228600</xdr:colOff>
      <xdr:row>40</xdr:row>
      <xdr:rowOff>57150</xdr:rowOff>
    </xdr:to>
    <xdr:graphicFrame macro="">
      <xdr:nvGraphicFramePr>
        <xdr:cNvPr id="3" name="Graphique 2">
          <a:extLst>
            <a:ext uri="{FF2B5EF4-FFF2-40B4-BE49-F238E27FC236}">
              <a16:creationId xmlns:a16="http://schemas.microsoft.com/office/drawing/2014/main" id="{CE917B94-A861-8010-8877-1B7BE5AC82D5}"/>
            </a:ext>
            <a:ext uri="{147F2762-F138-4A5C-976F-8EAC2B608ADB}">
              <a16:predDERef xmlns:a16="http://schemas.microsoft.com/office/drawing/2014/main" pred="{DA55F154-1D51-4A44-29D6-0CB9BF13F5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457200</xdr:colOff>
      <xdr:row>26</xdr:row>
      <xdr:rowOff>152400</xdr:rowOff>
    </xdr:from>
    <xdr:to>
      <xdr:col>12</xdr:col>
      <xdr:colOff>514350</xdr:colOff>
      <xdr:row>40</xdr:row>
      <xdr:rowOff>57150</xdr:rowOff>
    </xdr:to>
    <xdr:graphicFrame macro="">
      <xdr:nvGraphicFramePr>
        <xdr:cNvPr id="4" name="Graphique 3">
          <a:extLst>
            <a:ext uri="{FF2B5EF4-FFF2-40B4-BE49-F238E27FC236}">
              <a16:creationId xmlns:a16="http://schemas.microsoft.com/office/drawing/2014/main" id="{622BC400-2B69-E635-CA42-5B335A17845E}"/>
            </a:ext>
            <a:ext uri="{147F2762-F138-4A5C-976F-8EAC2B608ADB}">
              <a16:predDERef xmlns:a16="http://schemas.microsoft.com/office/drawing/2014/main" pred="{CE917B94-A861-8010-8877-1B7BE5AC82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257175</xdr:colOff>
      <xdr:row>26</xdr:row>
      <xdr:rowOff>171450</xdr:rowOff>
    </xdr:from>
    <xdr:to>
      <xdr:col>21</xdr:col>
      <xdr:colOff>257175</xdr:colOff>
      <xdr:row>40</xdr:row>
      <xdr:rowOff>57150</xdr:rowOff>
    </xdr:to>
    <xdr:graphicFrame macro="">
      <xdr:nvGraphicFramePr>
        <xdr:cNvPr id="5" name="Graphique 4">
          <a:extLst>
            <a:ext uri="{FF2B5EF4-FFF2-40B4-BE49-F238E27FC236}">
              <a16:creationId xmlns:a16="http://schemas.microsoft.com/office/drawing/2014/main" id="{BAE5E0CB-E50A-F849-1B2C-D2BFE439DF3F}"/>
            </a:ext>
            <a:ext uri="{147F2762-F138-4A5C-976F-8EAC2B608ADB}">
              <a16:predDERef xmlns:a16="http://schemas.microsoft.com/office/drawing/2014/main" pred="{622BC400-2B69-E635-CA42-5B335A1784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14</xdr:row>
      <xdr:rowOff>76200</xdr:rowOff>
    </xdr:from>
    <xdr:to>
      <xdr:col>20</xdr:col>
      <xdr:colOff>180975</xdr:colOff>
      <xdr:row>28</xdr:row>
      <xdr:rowOff>76200</xdr:rowOff>
    </xdr:to>
    <xdr:graphicFrame macro="">
      <xdr:nvGraphicFramePr>
        <xdr:cNvPr id="2" name="Graphique 1">
          <a:extLst>
            <a:ext uri="{FF2B5EF4-FFF2-40B4-BE49-F238E27FC236}">
              <a16:creationId xmlns:a16="http://schemas.microsoft.com/office/drawing/2014/main" id="{FFFB40B1-6224-3B6C-86B3-F5503918D2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28</xdr:row>
      <xdr:rowOff>66675</xdr:rowOff>
    </xdr:from>
    <xdr:to>
      <xdr:col>19</xdr:col>
      <xdr:colOff>209550</xdr:colOff>
      <xdr:row>42</xdr:row>
      <xdr:rowOff>142875</xdr:rowOff>
    </xdr:to>
    <xdr:graphicFrame macro="">
      <xdr:nvGraphicFramePr>
        <xdr:cNvPr id="4" name="Graphique 3">
          <a:extLst>
            <a:ext uri="{FF2B5EF4-FFF2-40B4-BE49-F238E27FC236}">
              <a16:creationId xmlns:a16="http://schemas.microsoft.com/office/drawing/2014/main" id="{336BB66F-F4E6-7735-0A64-1AA05C2AA672}"/>
            </a:ext>
            <a:ext uri="{147F2762-F138-4A5C-976F-8EAC2B608ADB}">
              <a16:predDERef xmlns:a16="http://schemas.microsoft.com/office/drawing/2014/main" pred="{FFFB40B1-6224-3B6C-86B3-F5503918D2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42</xdr:row>
      <xdr:rowOff>142875</xdr:rowOff>
    </xdr:from>
    <xdr:to>
      <xdr:col>19</xdr:col>
      <xdr:colOff>200025</xdr:colOff>
      <xdr:row>57</xdr:row>
      <xdr:rowOff>28575</xdr:rowOff>
    </xdr:to>
    <xdr:graphicFrame macro="">
      <xdr:nvGraphicFramePr>
        <xdr:cNvPr id="6" name="Graphique 5">
          <a:extLst>
            <a:ext uri="{FF2B5EF4-FFF2-40B4-BE49-F238E27FC236}">
              <a16:creationId xmlns:a16="http://schemas.microsoft.com/office/drawing/2014/main" id="{DA17C4BC-C0D1-70DE-D422-4E652C3D2F35}"/>
            </a:ext>
            <a:ext uri="{147F2762-F138-4A5C-976F-8EAC2B608ADB}">
              <a16:predDERef xmlns:a16="http://schemas.microsoft.com/office/drawing/2014/main" pred="{336BB66F-F4E6-7735-0A64-1AA05C2AA6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864914</xdr:colOff>
      <xdr:row>3</xdr:row>
      <xdr:rowOff>492673</xdr:rowOff>
    </xdr:from>
    <xdr:to>
      <xdr:col>18</xdr:col>
      <xdr:colOff>547699</xdr:colOff>
      <xdr:row>13</xdr:row>
      <xdr:rowOff>670269</xdr:rowOff>
    </xdr:to>
    <xdr:sp macro="" textlink="">
      <xdr:nvSpPr>
        <xdr:cNvPr id="4" name="AutoShape 1" descr="A stunning bouquet of vibrant flowers, including roses, lilies, and daisies, placed outdoors with delicate snowflakes falling gently on the petals. The setting is a serene winter landscape, with a soft snowy ground and a blurred background of frosty trees. The flowers stand out brightly against the cold, evoking warmth and beauty in the midst of winter. Photorealistic, with a focus on texture and natural light.">
          <a:extLst>
            <a:ext uri="{FF2B5EF4-FFF2-40B4-BE49-F238E27FC236}">
              <a16:creationId xmlns:a16="http://schemas.microsoft.com/office/drawing/2014/main" id="{13EEBA0D-26EF-44EB-9ABE-89A309E28645}"/>
            </a:ext>
          </a:extLst>
        </xdr:cNvPr>
        <xdr:cNvSpPr>
          <a:spLocks noChangeAspect="1" noChangeArrowheads="1"/>
        </xdr:cNvSpPr>
      </xdr:nvSpPr>
      <xdr:spPr bwMode="auto">
        <a:xfrm>
          <a:off x="17579384" y="854623"/>
          <a:ext cx="9725945" cy="9707113"/>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1447077</xdr:colOff>
      <xdr:row>3</xdr:row>
      <xdr:rowOff>514569</xdr:rowOff>
    </xdr:from>
    <xdr:to>
      <xdr:col>17</xdr:col>
      <xdr:colOff>136744</xdr:colOff>
      <xdr:row>13</xdr:row>
      <xdr:rowOff>694070</xdr:rowOff>
    </xdr:to>
    <xdr:sp macro="" textlink="">
      <xdr:nvSpPr>
        <xdr:cNvPr id="5" name="AutoShape 2" descr="A stunning bouquet of vibrant flowers, including roses, lilies, and daisies, placed outdoors with delicate snowflakes falling gently on the petals. The setting is a serene winter landscape, with a soft snowy ground and a blurred background of frosty trees. The flowers stand out brightly against the cold, evoking warmth and beauty in the midst of winter. Photorealistic, with a focus on texture and natural light.">
          <a:extLst>
            <a:ext uri="{FF2B5EF4-FFF2-40B4-BE49-F238E27FC236}">
              <a16:creationId xmlns:a16="http://schemas.microsoft.com/office/drawing/2014/main" id="{F842068D-5860-404C-AE9C-FD07F9FB51A6}"/>
            </a:ext>
          </a:extLst>
        </xdr:cNvPr>
        <xdr:cNvSpPr>
          <a:spLocks noChangeAspect="1" noChangeArrowheads="1"/>
        </xdr:cNvSpPr>
      </xdr:nvSpPr>
      <xdr:spPr bwMode="auto">
        <a:xfrm>
          <a:off x="14582052" y="872709"/>
          <a:ext cx="9710092" cy="970901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14</xdr:col>
      <xdr:colOff>1</xdr:colOff>
      <xdr:row>3</xdr:row>
      <xdr:rowOff>286140</xdr:rowOff>
    </xdr:from>
    <xdr:to>
      <xdr:col>14</xdr:col>
      <xdr:colOff>1740091</xdr:colOff>
      <xdr:row>4</xdr:row>
      <xdr:rowOff>1843</xdr:rowOff>
    </xdr:to>
    <xdr:pic>
      <xdr:nvPicPr>
        <xdr:cNvPr id="10" name="Image 7">
          <a:extLst>
            <a:ext uri="{FF2B5EF4-FFF2-40B4-BE49-F238E27FC236}">
              <a16:creationId xmlns:a16="http://schemas.microsoft.com/office/drawing/2014/main" id="{FBDAF136-3D34-CDD0-2FB3-DF54AAB926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374807" y="2481155"/>
          <a:ext cx="1740090" cy="1563553"/>
        </a:xfrm>
        <a:prstGeom prst="rect">
          <a:avLst/>
        </a:prstGeom>
      </xdr:spPr>
    </xdr:pic>
    <xdr:clientData/>
  </xdr:twoCellAnchor>
  <xdr:twoCellAnchor editAs="oneCell">
    <xdr:from>
      <xdr:col>14</xdr:col>
      <xdr:colOff>0</xdr:colOff>
      <xdr:row>11</xdr:row>
      <xdr:rowOff>0</xdr:rowOff>
    </xdr:from>
    <xdr:to>
      <xdr:col>15</xdr:col>
      <xdr:colOff>128301</xdr:colOff>
      <xdr:row>11</xdr:row>
      <xdr:rowOff>989463</xdr:rowOff>
    </xdr:to>
    <xdr:pic>
      <xdr:nvPicPr>
        <xdr:cNvPr id="12" name="Image 9">
          <a:extLst>
            <a:ext uri="{FF2B5EF4-FFF2-40B4-BE49-F238E27FC236}">
              <a16:creationId xmlns:a16="http://schemas.microsoft.com/office/drawing/2014/main" id="{13B7B477-107A-E408-1052-BF949EE3BB6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374806" y="9667164"/>
          <a:ext cx="1871376" cy="989463"/>
        </a:xfrm>
        <a:prstGeom prst="rect">
          <a:avLst/>
        </a:prstGeom>
      </xdr:spPr>
    </xdr:pic>
    <xdr:clientData/>
  </xdr:twoCellAnchor>
</xdr:wsDr>
</file>

<file path=xl/richData/_rels/richValueRel.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3">
  <rv s="0">
    <v>0</v>
    <v>5</v>
  </rv>
  <rv s="0">
    <v>1</v>
    <v>5</v>
  </rv>
  <rv s="0">
    <v>2</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ichValueRels>
</file>

<file path=xl/theme/theme1.xml><?xml version="1.0" encoding="utf-8"?>
<a:theme xmlns:a="http://schemas.openxmlformats.org/drawingml/2006/main" name="Thème Office 2013 – 2022">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K412"/>
  <sheetViews>
    <sheetView workbookViewId="0">
      <pane xSplit="1" topLeftCell="GK1" activePane="topRight" state="frozen"/>
      <selection pane="topRight" activeCell="GO14" sqref="GO14:HC14"/>
    </sheetView>
  </sheetViews>
  <sheetFormatPr baseColWidth="10" defaultColWidth="8.88671875" defaultRowHeight="14.4" x14ac:dyDescent="0.3"/>
  <cols>
    <col min="1" max="1" width="22" bestFit="1" customWidth="1"/>
    <col min="2" max="16" width="14.6640625" bestFit="1" customWidth="1"/>
    <col min="17" max="17" width="16.44140625" bestFit="1" customWidth="1"/>
    <col min="18" max="38" width="14.6640625" bestFit="1" customWidth="1"/>
    <col min="39" max="39" width="16.44140625" bestFit="1" customWidth="1"/>
    <col min="40" max="42" width="14.6640625" bestFit="1" customWidth="1"/>
    <col min="43" max="43" width="16.44140625" bestFit="1" customWidth="1"/>
    <col min="44" max="48" width="14.6640625" bestFit="1" customWidth="1"/>
    <col min="49" max="49" width="13.6640625" bestFit="1" customWidth="1"/>
    <col min="50" max="51" width="16.44140625" bestFit="1" customWidth="1"/>
    <col min="52" max="54" width="14.6640625" bestFit="1" customWidth="1"/>
    <col min="55" max="55" width="13.6640625" bestFit="1" customWidth="1"/>
    <col min="56" max="73" width="14.6640625" bestFit="1" customWidth="1"/>
    <col min="74" max="74" width="16.44140625" bestFit="1" customWidth="1"/>
    <col min="75" max="78" width="14.6640625" bestFit="1" customWidth="1"/>
    <col min="79" max="82" width="16.44140625" bestFit="1" customWidth="1"/>
    <col min="83" max="103" width="14.6640625" bestFit="1" customWidth="1"/>
    <col min="104" max="104" width="13.6640625" bestFit="1" customWidth="1"/>
    <col min="105" max="114" width="14.6640625" bestFit="1" customWidth="1"/>
    <col min="115" max="115" width="16.44140625" bestFit="1" customWidth="1"/>
    <col min="116" max="120" width="14.6640625" bestFit="1" customWidth="1"/>
    <col min="121" max="121" width="16.44140625" bestFit="1" customWidth="1"/>
    <col min="122" max="129" width="14.6640625" bestFit="1" customWidth="1"/>
    <col min="130" max="130" width="16.44140625" bestFit="1" customWidth="1"/>
    <col min="131" max="131" width="14.6640625" bestFit="1" customWidth="1"/>
    <col min="132" max="132" width="13.33203125" customWidth="1"/>
    <col min="133" max="134" width="14.6640625" bestFit="1" customWidth="1"/>
    <col min="135" max="137" width="13.33203125" customWidth="1"/>
    <col min="138" max="138" width="14.6640625" bestFit="1" customWidth="1"/>
    <col min="139" max="139" width="15.6640625" bestFit="1" customWidth="1"/>
    <col min="140" max="149" width="14.6640625" bestFit="1" customWidth="1"/>
    <col min="150" max="150" width="16.44140625" bestFit="1" customWidth="1"/>
    <col min="151" max="151" width="14.6640625" bestFit="1" customWidth="1"/>
    <col min="152" max="152" width="16.44140625" bestFit="1" customWidth="1"/>
    <col min="153" max="166" width="14.6640625" bestFit="1" customWidth="1"/>
    <col min="167" max="167" width="13.6640625" bestFit="1" customWidth="1"/>
    <col min="168" max="180" width="14.6640625" bestFit="1" customWidth="1"/>
    <col min="181" max="181" width="13.6640625" bestFit="1" customWidth="1"/>
    <col min="182" max="187" width="14.6640625" bestFit="1" customWidth="1"/>
    <col min="188" max="188" width="13.6640625" style="56" bestFit="1" customWidth="1"/>
    <col min="189" max="194" width="14.6640625" style="56" bestFit="1" customWidth="1"/>
    <col min="195" max="195" width="13.6640625" style="56" bestFit="1" customWidth="1"/>
    <col min="196" max="200" width="14.6640625" style="56" bestFit="1" customWidth="1"/>
    <col min="201" max="231" width="14.6640625" bestFit="1" customWidth="1"/>
    <col min="232" max="237" width="16.44140625" bestFit="1" customWidth="1"/>
    <col min="238" max="243" width="14.6640625" bestFit="1" customWidth="1"/>
    <col min="244" max="244" width="12.88671875" customWidth="1"/>
    <col min="245" max="299" width="14.6640625" bestFit="1" customWidth="1"/>
    <col min="300" max="300" width="13.6640625" bestFit="1" customWidth="1"/>
    <col min="301" max="309" width="14.6640625" bestFit="1" customWidth="1"/>
    <col min="310" max="310" width="14.88671875" bestFit="1" customWidth="1"/>
    <col min="311" max="330" width="14.6640625" bestFit="1" customWidth="1"/>
    <col min="331" max="331" width="14.88671875" bestFit="1" customWidth="1"/>
    <col min="332" max="348" width="14.6640625" bestFit="1" customWidth="1"/>
    <col min="349" max="350" width="13.6640625" bestFit="1" customWidth="1"/>
    <col min="351" max="355" width="14.6640625" bestFit="1" customWidth="1"/>
    <col min="356" max="356" width="13.6640625" bestFit="1" customWidth="1"/>
    <col min="357" max="363" width="14.6640625" bestFit="1" customWidth="1"/>
    <col min="364" max="364" width="13.6640625" bestFit="1" customWidth="1"/>
    <col min="365" max="367" width="14.6640625" bestFit="1" customWidth="1"/>
    <col min="368" max="374" width="12.88671875" bestFit="1" customWidth="1"/>
    <col min="375" max="375" width="13.6640625" customWidth="1"/>
  </cols>
  <sheetData>
    <row r="1" spans="1:375" x14ac:dyDescent="0.3">
      <c r="A1" s="1"/>
      <c r="B1" s="46" t="s">
        <v>0</v>
      </c>
      <c r="C1" s="46" t="s">
        <v>1</v>
      </c>
      <c r="D1" s="46" t="s">
        <v>2</v>
      </c>
      <c r="E1" s="46" t="s">
        <v>3</v>
      </c>
      <c r="F1" s="46" t="s">
        <v>4</v>
      </c>
      <c r="G1" s="46" t="s">
        <v>5</v>
      </c>
      <c r="H1" s="46" t="s">
        <v>6</v>
      </c>
      <c r="I1" s="46" t="s">
        <v>0</v>
      </c>
      <c r="J1" s="46" t="s">
        <v>1</v>
      </c>
      <c r="K1" s="46" t="s">
        <v>2</v>
      </c>
      <c r="L1" s="46" t="s">
        <v>3</v>
      </c>
      <c r="M1" s="46" t="s">
        <v>4</v>
      </c>
      <c r="N1" s="46" t="s">
        <v>5</v>
      </c>
      <c r="O1" s="46" t="s">
        <v>6</v>
      </c>
      <c r="P1" s="46" t="s">
        <v>0</v>
      </c>
      <c r="Q1" s="46" t="s">
        <v>1</v>
      </c>
      <c r="R1" s="46" t="s">
        <v>2</v>
      </c>
      <c r="S1" s="46" t="s">
        <v>3</v>
      </c>
      <c r="T1" s="46" t="s">
        <v>4</v>
      </c>
      <c r="U1" s="46" t="s">
        <v>5</v>
      </c>
      <c r="V1" s="46" t="s">
        <v>6</v>
      </c>
      <c r="W1" s="46" t="s">
        <v>0</v>
      </c>
      <c r="X1" s="46" t="s">
        <v>1</v>
      </c>
      <c r="Y1" s="46" t="s">
        <v>2</v>
      </c>
      <c r="Z1" s="46" t="s">
        <v>3</v>
      </c>
      <c r="AA1" s="46" t="s">
        <v>4</v>
      </c>
      <c r="AB1" s="46" t="s">
        <v>5</v>
      </c>
      <c r="AC1" s="46" t="s">
        <v>6</v>
      </c>
      <c r="AD1" s="46" t="s">
        <v>0</v>
      </c>
      <c r="AE1" s="46" t="s">
        <v>1</v>
      </c>
      <c r="AF1" s="46" t="s">
        <v>2</v>
      </c>
      <c r="AG1" s="46" t="s">
        <v>3</v>
      </c>
      <c r="AH1" s="46" t="s">
        <v>4</v>
      </c>
      <c r="AI1" s="46" t="s">
        <v>5</v>
      </c>
      <c r="AJ1" s="46" t="s">
        <v>6</v>
      </c>
      <c r="AK1" s="46" t="s">
        <v>0</v>
      </c>
      <c r="AL1" s="46" t="s">
        <v>1</v>
      </c>
      <c r="AM1" s="46" t="s">
        <v>2</v>
      </c>
      <c r="AN1" s="46" t="s">
        <v>3</v>
      </c>
      <c r="AO1" s="46" t="s">
        <v>4</v>
      </c>
      <c r="AP1" s="46" t="s">
        <v>5</v>
      </c>
      <c r="AQ1" s="46" t="s">
        <v>6</v>
      </c>
      <c r="AR1" s="46" t="s">
        <v>0</v>
      </c>
      <c r="AS1" s="46" t="s">
        <v>1</v>
      </c>
      <c r="AT1" s="46" t="s">
        <v>2</v>
      </c>
      <c r="AU1" s="46" t="s">
        <v>3</v>
      </c>
      <c r="AV1" s="46" t="s">
        <v>4</v>
      </c>
      <c r="AW1" s="46" t="s">
        <v>5</v>
      </c>
      <c r="AX1" s="46" t="s">
        <v>6</v>
      </c>
      <c r="AY1" s="46" t="s">
        <v>0</v>
      </c>
      <c r="AZ1" s="46" t="s">
        <v>1</v>
      </c>
      <c r="BA1" s="46" t="s">
        <v>2</v>
      </c>
      <c r="BB1" s="46" t="s">
        <v>3</v>
      </c>
      <c r="BC1" s="46" t="s">
        <v>4</v>
      </c>
      <c r="BD1" s="46" t="s">
        <v>5</v>
      </c>
      <c r="BE1" s="46" t="s">
        <v>6</v>
      </c>
      <c r="BF1" s="46" t="s">
        <v>0</v>
      </c>
      <c r="BG1" s="46" t="s">
        <v>1</v>
      </c>
      <c r="BH1" s="46" t="s">
        <v>2</v>
      </c>
      <c r="BI1" s="46" t="s">
        <v>3</v>
      </c>
      <c r="BJ1" s="46" t="s">
        <v>4</v>
      </c>
      <c r="BK1" s="46" t="s">
        <v>5</v>
      </c>
      <c r="BL1" s="46" t="s">
        <v>6</v>
      </c>
      <c r="BM1" s="46" t="s">
        <v>0</v>
      </c>
      <c r="BN1" s="46" t="s">
        <v>1</v>
      </c>
      <c r="BO1" s="46" t="s">
        <v>2</v>
      </c>
      <c r="BP1" s="46" t="s">
        <v>3</v>
      </c>
      <c r="BQ1" s="46" t="s">
        <v>4</v>
      </c>
      <c r="BR1" s="46" t="s">
        <v>5</v>
      </c>
      <c r="BS1" s="46" t="s">
        <v>6</v>
      </c>
      <c r="BT1" s="46" t="s">
        <v>0</v>
      </c>
      <c r="BU1" s="46" t="s">
        <v>1</v>
      </c>
      <c r="BV1" s="46" t="s">
        <v>2</v>
      </c>
      <c r="BW1" s="46" t="s">
        <v>3</v>
      </c>
      <c r="BX1" s="46" t="s">
        <v>4</v>
      </c>
      <c r="BY1" s="46" t="s">
        <v>5</v>
      </c>
      <c r="BZ1" s="46" t="s">
        <v>6</v>
      </c>
      <c r="CA1" s="46" t="s">
        <v>0</v>
      </c>
      <c r="CB1" s="46" t="s">
        <v>1</v>
      </c>
      <c r="CC1" s="46" t="s">
        <v>2</v>
      </c>
      <c r="CD1" s="46" t="s">
        <v>3</v>
      </c>
      <c r="CE1" s="46" t="s">
        <v>4</v>
      </c>
      <c r="CF1" s="46" t="s">
        <v>5</v>
      </c>
      <c r="CG1" s="46" t="s">
        <v>6</v>
      </c>
      <c r="CH1" s="46" t="s">
        <v>0</v>
      </c>
      <c r="CI1" s="46" t="s">
        <v>1</v>
      </c>
      <c r="CJ1" s="46" t="s">
        <v>2</v>
      </c>
      <c r="CK1" s="46" t="s">
        <v>3</v>
      </c>
      <c r="CL1" s="46" t="s">
        <v>4</v>
      </c>
      <c r="CM1" s="46" t="s">
        <v>5</v>
      </c>
      <c r="CN1" s="46" t="s">
        <v>6</v>
      </c>
      <c r="CO1" s="46" t="s">
        <v>0</v>
      </c>
      <c r="CP1" s="46" t="s">
        <v>1</v>
      </c>
      <c r="CQ1" s="46" t="s">
        <v>2</v>
      </c>
      <c r="CR1" s="46" t="s">
        <v>3</v>
      </c>
      <c r="CS1" s="46" t="s">
        <v>4</v>
      </c>
      <c r="CT1" s="46" t="s">
        <v>5</v>
      </c>
      <c r="CU1" s="46" t="s">
        <v>6</v>
      </c>
      <c r="CV1" s="46" t="s">
        <v>0</v>
      </c>
      <c r="CW1" s="46" t="s">
        <v>1</v>
      </c>
      <c r="CX1" s="46" t="s">
        <v>2</v>
      </c>
      <c r="CY1" s="46" t="s">
        <v>3</v>
      </c>
      <c r="CZ1" s="46" t="s">
        <v>4</v>
      </c>
      <c r="DA1" s="46" t="s">
        <v>5</v>
      </c>
      <c r="DB1" s="46" t="s">
        <v>6</v>
      </c>
      <c r="DC1" s="46" t="s">
        <v>0</v>
      </c>
      <c r="DD1" s="46" t="s">
        <v>1</v>
      </c>
      <c r="DE1" s="46" t="s">
        <v>2</v>
      </c>
      <c r="DF1" s="46" t="s">
        <v>3</v>
      </c>
      <c r="DG1" s="46" t="s">
        <v>4</v>
      </c>
      <c r="DH1" s="46" t="s">
        <v>5</v>
      </c>
      <c r="DI1" s="46" t="s">
        <v>6</v>
      </c>
      <c r="DJ1" s="46" t="s">
        <v>0</v>
      </c>
      <c r="DK1" s="46" t="s">
        <v>1</v>
      </c>
      <c r="DL1" s="46" t="s">
        <v>2</v>
      </c>
      <c r="DM1" s="46" t="s">
        <v>3</v>
      </c>
      <c r="DN1" s="46" t="s">
        <v>4</v>
      </c>
      <c r="DO1" s="46" t="s">
        <v>5</v>
      </c>
      <c r="DP1" s="46" t="s">
        <v>6</v>
      </c>
      <c r="DQ1" s="46" t="s">
        <v>0</v>
      </c>
      <c r="DR1" s="46" t="s">
        <v>1</v>
      </c>
      <c r="DS1" s="46" t="s">
        <v>2</v>
      </c>
      <c r="DT1" s="46" t="s">
        <v>3</v>
      </c>
      <c r="DU1" s="46" t="s">
        <v>4</v>
      </c>
      <c r="DV1" s="46" t="s">
        <v>5</v>
      </c>
      <c r="DW1" s="46" t="s">
        <v>6</v>
      </c>
      <c r="DX1" s="46" t="s">
        <v>0</v>
      </c>
      <c r="DY1" s="46" t="s">
        <v>1</v>
      </c>
      <c r="DZ1" s="46" t="s">
        <v>2</v>
      </c>
      <c r="EA1" s="46" t="s">
        <v>3</v>
      </c>
      <c r="EB1" s="46" t="s">
        <v>4</v>
      </c>
      <c r="EC1" s="46" t="s">
        <v>5</v>
      </c>
      <c r="ED1" s="46" t="s">
        <v>6</v>
      </c>
      <c r="EE1" s="46" t="s">
        <v>0</v>
      </c>
      <c r="EF1" s="46" t="s">
        <v>1</v>
      </c>
      <c r="EG1" s="46" t="s">
        <v>2</v>
      </c>
      <c r="EH1" s="46" t="s">
        <v>3</v>
      </c>
      <c r="EI1" s="46" t="s">
        <v>4</v>
      </c>
      <c r="EJ1" s="46" t="s">
        <v>5</v>
      </c>
      <c r="EK1" s="46" t="s">
        <v>6</v>
      </c>
      <c r="EL1" s="46" t="s">
        <v>0</v>
      </c>
      <c r="EM1" s="46" t="s">
        <v>1</v>
      </c>
      <c r="EN1" s="46" t="s">
        <v>2</v>
      </c>
      <c r="EO1" s="46" t="s">
        <v>3</v>
      </c>
      <c r="EP1" s="46" t="s">
        <v>4</v>
      </c>
      <c r="EQ1" s="46" t="s">
        <v>5</v>
      </c>
      <c r="ER1" s="46" t="s">
        <v>6</v>
      </c>
      <c r="ES1" s="46" t="s">
        <v>0</v>
      </c>
      <c r="ET1" s="46" t="s">
        <v>1</v>
      </c>
      <c r="EU1" s="46" t="s">
        <v>2</v>
      </c>
      <c r="EV1" s="46" t="s">
        <v>3</v>
      </c>
      <c r="EW1" s="46" t="s">
        <v>4</v>
      </c>
      <c r="EX1" s="46" t="s">
        <v>5</v>
      </c>
      <c r="EY1" s="46" t="s">
        <v>6</v>
      </c>
      <c r="EZ1" s="46" t="s">
        <v>0</v>
      </c>
      <c r="FA1" s="46" t="s">
        <v>1</v>
      </c>
      <c r="FB1" s="46" t="s">
        <v>2</v>
      </c>
      <c r="FC1" s="46" t="s">
        <v>3</v>
      </c>
      <c r="FD1" s="46" t="s">
        <v>4</v>
      </c>
      <c r="FE1" s="46" t="s">
        <v>5</v>
      </c>
      <c r="FF1" s="46" t="s">
        <v>6</v>
      </c>
      <c r="FG1" s="46" t="s">
        <v>0</v>
      </c>
      <c r="FH1" s="46" t="s">
        <v>1</v>
      </c>
      <c r="FI1" s="46" t="s">
        <v>2</v>
      </c>
      <c r="FJ1" s="46" t="s">
        <v>3</v>
      </c>
      <c r="FK1" s="46" t="s">
        <v>4</v>
      </c>
      <c r="FL1" s="46" t="s">
        <v>5</v>
      </c>
      <c r="FM1" s="46" t="s">
        <v>6</v>
      </c>
      <c r="FN1" s="46" t="s">
        <v>0</v>
      </c>
      <c r="FO1" s="46" t="s">
        <v>1</v>
      </c>
      <c r="FP1" s="46" t="s">
        <v>2</v>
      </c>
      <c r="FQ1" s="46" t="s">
        <v>3</v>
      </c>
      <c r="FR1" s="46" t="s">
        <v>4</v>
      </c>
      <c r="FS1" s="46" t="s">
        <v>5</v>
      </c>
      <c r="FT1" s="46" t="s">
        <v>6</v>
      </c>
      <c r="FU1" s="46" t="s">
        <v>0</v>
      </c>
      <c r="FV1" s="46" t="s">
        <v>1</v>
      </c>
      <c r="FW1" s="46" t="s">
        <v>2</v>
      </c>
      <c r="FX1" s="46" t="s">
        <v>3</v>
      </c>
      <c r="FY1" s="46" t="s">
        <v>4</v>
      </c>
      <c r="FZ1" s="46" t="s">
        <v>5</v>
      </c>
      <c r="GA1" s="46" t="s">
        <v>6</v>
      </c>
      <c r="GB1" s="46" t="s">
        <v>0</v>
      </c>
      <c r="GC1" s="46" t="s">
        <v>1</v>
      </c>
      <c r="GD1" s="46" t="s">
        <v>2</v>
      </c>
      <c r="GE1" s="46" t="s">
        <v>3</v>
      </c>
      <c r="GF1" s="46" t="s">
        <v>4</v>
      </c>
      <c r="GG1" s="46" t="s">
        <v>5</v>
      </c>
      <c r="GH1" s="46" t="s">
        <v>6</v>
      </c>
      <c r="GI1" s="46" t="s">
        <v>0</v>
      </c>
      <c r="GJ1" s="46" t="s">
        <v>1</v>
      </c>
      <c r="GK1" s="46" t="s">
        <v>2</v>
      </c>
      <c r="GL1" s="46" t="s">
        <v>3</v>
      </c>
      <c r="GM1" s="46" t="s">
        <v>4</v>
      </c>
      <c r="GN1" s="46" t="s">
        <v>5</v>
      </c>
      <c r="GO1" s="46" t="s">
        <v>6</v>
      </c>
      <c r="GP1" s="46" t="s">
        <v>0</v>
      </c>
      <c r="GQ1" s="46" t="s">
        <v>1</v>
      </c>
      <c r="GR1" s="46" t="s">
        <v>2</v>
      </c>
      <c r="GS1" s="46" t="s">
        <v>3</v>
      </c>
      <c r="GT1" s="46" t="s">
        <v>4</v>
      </c>
      <c r="GU1" s="46" t="s">
        <v>5</v>
      </c>
      <c r="GV1" s="46" t="s">
        <v>6</v>
      </c>
      <c r="GW1" s="46" t="s">
        <v>0</v>
      </c>
      <c r="GX1" s="46" t="s">
        <v>1</v>
      </c>
      <c r="GY1" s="46" t="s">
        <v>2</v>
      </c>
      <c r="GZ1" s="46" t="s">
        <v>3</v>
      </c>
      <c r="HA1" s="46" t="s">
        <v>4</v>
      </c>
      <c r="HB1" s="46" t="s">
        <v>5</v>
      </c>
      <c r="HC1" s="46" t="s">
        <v>6</v>
      </c>
      <c r="HD1" s="46" t="s">
        <v>0</v>
      </c>
      <c r="HE1" s="46" t="s">
        <v>1</v>
      </c>
      <c r="HF1" s="46" t="s">
        <v>2</v>
      </c>
      <c r="HG1" s="46" t="s">
        <v>3</v>
      </c>
      <c r="HH1" s="46" t="s">
        <v>4</v>
      </c>
      <c r="HI1" s="46" t="s">
        <v>5</v>
      </c>
      <c r="HJ1" s="46" t="s">
        <v>6</v>
      </c>
      <c r="HK1" s="46" t="s">
        <v>0</v>
      </c>
      <c r="HL1" s="46" t="s">
        <v>1</v>
      </c>
      <c r="HM1" s="46" t="s">
        <v>2</v>
      </c>
      <c r="HN1" s="46" t="s">
        <v>3</v>
      </c>
      <c r="HO1" s="46" t="s">
        <v>4</v>
      </c>
      <c r="HP1" s="46" t="s">
        <v>5</v>
      </c>
      <c r="HQ1" s="46" t="s">
        <v>6</v>
      </c>
      <c r="HR1" s="46" t="s">
        <v>0</v>
      </c>
      <c r="HS1" s="46" t="s">
        <v>1</v>
      </c>
      <c r="HT1" s="46" t="s">
        <v>2</v>
      </c>
      <c r="HU1" s="46" t="s">
        <v>3</v>
      </c>
      <c r="HV1" s="46" t="s">
        <v>4</v>
      </c>
      <c r="HW1" s="46" t="s">
        <v>5</v>
      </c>
      <c r="HX1" s="46" t="s">
        <v>6</v>
      </c>
      <c r="HY1" s="46" t="s">
        <v>0</v>
      </c>
      <c r="HZ1" s="46" t="s">
        <v>1</v>
      </c>
      <c r="IA1" s="46" t="s">
        <v>2</v>
      </c>
      <c r="IB1" s="46" t="s">
        <v>3</v>
      </c>
      <c r="IC1" s="46" t="s">
        <v>4</v>
      </c>
      <c r="ID1" s="46" t="s">
        <v>5</v>
      </c>
      <c r="IE1" s="46" t="s">
        <v>6</v>
      </c>
      <c r="IF1" s="46" t="s">
        <v>0</v>
      </c>
      <c r="IG1" s="46" t="s">
        <v>1</v>
      </c>
      <c r="IH1" s="46" t="s">
        <v>2</v>
      </c>
      <c r="II1" s="46" t="s">
        <v>3</v>
      </c>
      <c r="IJ1" s="46" t="s">
        <v>4</v>
      </c>
      <c r="IK1" s="46" t="s">
        <v>5</v>
      </c>
      <c r="IL1" s="46" t="s">
        <v>6</v>
      </c>
      <c r="IM1" s="46" t="s">
        <v>0</v>
      </c>
      <c r="IN1" s="46" t="s">
        <v>1</v>
      </c>
      <c r="IO1" s="46" t="s">
        <v>2</v>
      </c>
      <c r="IP1" s="46" t="s">
        <v>3</v>
      </c>
      <c r="IQ1" s="46" t="s">
        <v>4</v>
      </c>
      <c r="IR1" s="46" t="s">
        <v>5</v>
      </c>
      <c r="IS1" s="46" t="s">
        <v>6</v>
      </c>
      <c r="IT1" s="46" t="s">
        <v>0</v>
      </c>
      <c r="IU1" s="46" t="s">
        <v>1</v>
      </c>
      <c r="IV1" s="46" t="s">
        <v>2</v>
      </c>
      <c r="IW1" s="46" t="s">
        <v>3</v>
      </c>
      <c r="IX1" s="46" t="s">
        <v>4</v>
      </c>
      <c r="IY1" s="46" t="s">
        <v>5</v>
      </c>
      <c r="IZ1" s="46" t="s">
        <v>6</v>
      </c>
      <c r="JA1" s="46" t="s">
        <v>0</v>
      </c>
      <c r="JB1" s="46" t="s">
        <v>1</v>
      </c>
      <c r="JC1" s="46" t="s">
        <v>2</v>
      </c>
      <c r="JD1" s="46" t="s">
        <v>3</v>
      </c>
      <c r="JE1" s="46" t="s">
        <v>4</v>
      </c>
      <c r="JF1" s="46" t="s">
        <v>5</v>
      </c>
      <c r="JG1" s="46" t="s">
        <v>6</v>
      </c>
      <c r="JH1" s="46" t="s">
        <v>0</v>
      </c>
      <c r="JI1" s="46" t="s">
        <v>1</v>
      </c>
      <c r="JJ1" s="46" t="s">
        <v>2</v>
      </c>
      <c r="JK1" s="46" t="s">
        <v>3</v>
      </c>
      <c r="JL1" s="46" t="s">
        <v>4</v>
      </c>
      <c r="JM1" s="46" t="s">
        <v>5</v>
      </c>
      <c r="JN1" s="46" t="s">
        <v>6</v>
      </c>
      <c r="JO1" s="46" t="s">
        <v>0</v>
      </c>
      <c r="JP1" s="46" t="s">
        <v>1</v>
      </c>
      <c r="JQ1" s="46" t="s">
        <v>2</v>
      </c>
      <c r="JR1" s="46" t="s">
        <v>3</v>
      </c>
      <c r="JS1" s="46" t="s">
        <v>4</v>
      </c>
      <c r="JT1" s="46" t="s">
        <v>5</v>
      </c>
      <c r="JU1" s="46" t="s">
        <v>6</v>
      </c>
      <c r="JV1" s="46" t="s">
        <v>0</v>
      </c>
      <c r="JW1" s="46" t="s">
        <v>1</v>
      </c>
      <c r="JX1" s="46" t="s">
        <v>2</v>
      </c>
      <c r="JY1" s="46" t="s">
        <v>3</v>
      </c>
      <c r="JZ1" s="46" t="s">
        <v>4</v>
      </c>
      <c r="KA1" s="46" t="s">
        <v>5</v>
      </c>
      <c r="KB1" s="46" t="s">
        <v>6</v>
      </c>
      <c r="KC1" s="46" t="s">
        <v>0</v>
      </c>
      <c r="KD1" s="46" t="s">
        <v>1</v>
      </c>
      <c r="KE1" s="46" t="s">
        <v>2</v>
      </c>
      <c r="KF1" s="46" t="s">
        <v>3</v>
      </c>
      <c r="KG1" s="46" t="s">
        <v>4</v>
      </c>
      <c r="KH1" s="46" t="s">
        <v>5</v>
      </c>
      <c r="KI1" s="46" t="s">
        <v>6</v>
      </c>
      <c r="KJ1" s="46" t="s">
        <v>0</v>
      </c>
      <c r="KK1" s="46" t="s">
        <v>1</v>
      </c>
      <c r="KL1" s="46" t="s">
        <v>2</v>
      </c>
      <c r="KM1" s="46" t="s">
        <v>3</v>
      </c>
      <c r="KN1" s="46" t="s">
        <v>4</v>
      </c>
      <c r="KO1" s="46" t="s">
        <v>5</v>
      </c>
      <c r="KP1" s="46" t="s">
        <v>6</v>
      </c>
      <c r="KQ1" s="46" t="s">
        <v>0</v>
      </c>
      <c r="KR1" s="46" t="s">
        <v>1</v>
      </c>
      <c r="KS1" s="46" t="s">
        <v>2</v>
      </c>
      <c r="KT1" s="46" t="s">
        <v>3</v>
      </c>
      <c r="KU1" s="46" t="s">
        <v>4</v>
      </c>
      <c r="KV1" s="46" t="s">
        <v>5</v>
      </c>
      <c r="KW1" s="46" t="s">
        <v>6</v>
      </c>
      <c r="KX1" s="46" t="s">
        <v>0</v>
      </c>
      <c r="KY1" s="46" t="s">
        <v>1</v>
      </c>
      <c r="KZ1" s="46" t="s">
        <v>2</v>
      </c>
      <c r="LA1" s="46" t="s">
        <v>3</v>
      </c>
      <c r="LB1" s="46" t="s">
        <v>4</v>
      </c>
      <c r="LC1" s="46" t="s">
        <v>5</v>
      </c>
      <c r="LD1" s="46" t="s">
        <v>6</v>
      </c>
      <c r="LE1" s="46" t="s">
        <v>0</v>
      </c>
      <c r="LF1" s="46" t="s">
        <v>1</v>
      </c>
      <c r="LG1" s="46" t="s">
        <v>2</v>
      </c>
      <c r="LH1" s="46" t="s">
        <v>3</v>
      </c>
      <c r="LI1" s="46" t="s">
        <v>4</v>
      </c>
      <c r="LJ1" s="46" t="s">
        <v>5</v>
      </c>
      <c r="LK1" s="46" t="s">
        <v>6</v>
      </c>
      <c r="LL1" s="46" t="s">
        <v>0</v>
      </c>
      <c r="LM1" s="46" t="s">
        <v>1</v>
      </c>
      <c r="LN1" s="46" t="s">
        <v>2</v>
      </c>
      <c r="LO1" s="46" t="s">
        <v>3</v>
      </c>
      <c r="LP1" s="46" t="s">
        <v>4</v>
      </c>
      <c r="LQ1" s="46" t="s">
        <v>5</v>
      </c>
      <c r="LR1" s="46" t="s">
        <v>6</v>
      </c>
      <c r="LS1" s="46" t="s">
        <v>0</v>
      </c>
      <c r="LT1" s="46" t="s">
        <v>1</v>
      </c>
      <c r="LU1" s="46" t="s">
        <v>2</v>
      </c>
      <c r="LV1" s="46" t="s">
        <v>3</v>
      </c>
      <c r="LW1" s="46" t="s">
        <v>4</v>
      </c>
      <c r="LX1" s="46" t="s">
        <v>5</v>
      </c>
      <c r="LY1" s="46" t="s">
        <v>6</v>
      </c>
      <c r="LZ1" s="46" t="s">
        <v>0</v>
      </c>
      <c r="MA1" s="46" t="s">
        <v>1</v>
      </c>
      <c r="MB1" s="46" t="s">
        <v>2</v>
      </c>
      <c r="MC1" s="46" t="s">
        <v>3</v>
      </c>
      <c r="MD1" s="46" t="s">
        <v>4</v>
      </c>
      <c r="ME1" s="46" t="s">
        <v>5</v>
      </c>
      <c r="MF1" s="46" t="s">
        <v>6</v>
      </c>
      <c r="MG1" s="46" t="s">
        <v>0</v>
      </c>
      <c r="MH1" s="46" t="s">
        <v>1</v>
      </c>
      <c r="MI1" s="46" t="s">
        <v>2</v>
      </c>
      <c r="MJ1" s="46" t="s">
        <v>3</v>
      </c>
      <c r="MK1" s="46" t="s">
        <v>4</v>
      </c>
      <c r="ML1" s="46" t="s">
        <v>5</v>
      </c>
      <c r="MM1" s="46" t="s">
        <v>6</v>
      </c>
      <c r="MN1" s="46" t="s">
        <v>0</v>
      </c>
      <c r="MO1" s="46" t="s">
        <v>1</v>
      </c>
      <c r="MP1" s="46" t="s">
        <v>2</v>
      </c>
      <c r="MQ1" s="46" t="s">
        <v>3</v>
      </c>
      <c r="MR1" s="46" t="s">
        <v>4</v>
      </c>
      <c r="MS1" s="46" t="s">
        <v>5</v>
      </c>
      <c r="MT1" s="46" t="s">
        <v>6</v>
      </c>
      <c r="MU1" s="46" t="s">
        <v>0</v>
      </c>
      <c r="MV1" s="46" t="s">
        <v>1</v>
      </c>
      <c r="MW1" s="46" t="s">
        <v>2</v>
      </c>
      <c r="MX1" s="46" t="s">
        <v>3</v>
      </c>
      <c r="MY1" s="46" t="s">
        <v>4</v>
      </c>
      <c r="MZ1" s="46" t="s">
        <v>5</v>
      </c>
      <c r="NA1" s="46" t="s">
        <v>6</v>
      </c>
      <c r="NB1" s="46" t="s">
        <v>0</v>
      </c>
      <c r="NC1" s="46" t="s">
        <v>1</v>
      </c>
    </row>
    <row r="2" spans="1:375" s="111" customFormat="1" ht="15.6" x14ac:dyDescent="0.3">
      <c r="A2" s="44"/>
      <c r="B2" s="47">
        <v>45566</v>
      </c>
      <c r="C2" s="47">
        <v>45567</v>
      </c>
      <c r="D2" s="47">
        <v>45568</v>
      </c>
      <c r="E2" s="47">
        <v>45569</v>
      </c>
      <c r="F2" s="47">
        <v>45570</v>
      </c>
      <c r="G2" s="47">
        <v>45571</v>
      </c>
      <c r="H2" s="47">
        <v>45572</v>
      </c>
      <c r="I2" s="47">
        <v>45573</v>
      </c>
      <c r="J2" s="451">
        <v>45574</v>
      </c>
      <c r="K2" s="47">
        <v>45575</v>
      </c>
      <c r="L2" s="47">
        <v>45576</v>
      </c>
      <c r="M2" s="47">
        <v>45577</v>
      </c>
      <c r="N2" s="47">
        <v>45578</v>
      </c>
      <c r="O2" s="47">
        <v>45579</v>
      </c>
      <c r="P2" s="47">
        <v>45580</v>
      </c>
      <c r="Q2" s="47">
        <v>45581</v>
      </c>
      <c r="R2" s="47">
        <v>45582</v>
      </c>
      <c r="S2" s="47">
        <v>45583</v>
      </c>
      <c r="T2" s="47">
        <v>45584</v>
      </c>
      <c r="U2" s="47">
        <v>45585</v>
      </c>
      <c r="V2" s="47">
        <v>45586</v>
      </c>
      <c r="W2" s="47">
        <v>45587</v>
      </c>
      <c r="X2" s="47">
        <v>45588</v>
      </c>
      <c r="Y2" s="47">
        <v>45589</v>
      </c>
      <c r="Z2" s="47">
        <v>45590</v>
      </c>
      <c r="AA2" s="47">
        <v>45591</v>
      </c>
      <c r="AB2" s="47">
        <v>45592</v>
      </c>
      <c r="AC2" s="47">
        <v>45593</v>
      </c>
      <c r="AD2" s="47">
        <v>45594</v>
      </c>
      <c r="AE2" s="47">
        <v>45595</v>
      </c>
      <c r="AF2" s="47">
        <v>45596</v>
      </c>
      <c r="AG2" s="47">
        <v>45597</v>
      </c>
      <c r="AH2" s="47">
        <v>45598</v>
      </c>
      <c r="AI2" s="47">
        <v>45599</v>
      </c>
      <c r="AJ2" s="47">
        <v>45600</v>
      </c>
      <c r="AK2" s="47">
        <v>45601</v>
      </c>
      <c r="AL2" s="47">
        <v>45602</v>
      </c>
      <c r="AM2" s="47">
        <v>45603</v>
      </c>
      <c r="AN2" s="47">
        <v>45604</v>
      </c>
      <c r="AO2" s="47">
        <v>45605</v>
      </c>
      <c r="AP2" s="47">
        <v>45606</v>
      </c>
      <c r="AQ2" s="47">
        <v>45607</v>
      </c>
      <c r="AR2" s="47">
        <v>45608</v>
      </c>
      <c r="AS2" s="47">
        <v>45609</v>
      </c>
      <c r="AT2" s="47">
        <v>45610</v>
      </c>
      <c r="AU2" s="47">
        <v>45611</v>
      </c>
      <c r="AV2" s="47">
        <v>45612</v>
      </c>
      <c r="AW2" s="47">
        <v>45613</v>
      </c>
      <c r="AX2" s="47">
        <v>45614</v>
      </c>
      <c r="AY2" s="47">
        <v>45615</v>
      </c>
      <c r="AZ2" s="47">
        <v>45616</v>
      </c>
      <c r="BA2" s="47">
        <v>45617</v>
      </c>
      <c r="BB2" s="47">
        <v>45618</v>
      </c>
      <c r="BC2" s="47">
        <v>45619</v>
      </c>
      <c r="BD2" s="47">
        <v>45620</v>
      </c>
      <c r="BE2" s="47">
        <v>45621</v>
      </c>
      <c r="BF2" s="47">
        <v>45622</v>
      </c>
      <c r="BG2" s="47">
        <v>45623</v>
      </c>
      <c r="BH2" s="47">
        <v>45624</v>
      </c>
      <c r="BI2" s="47">
        <v>45625</v>
      </c>
      <c r="BJ2" s="47">
        <v>45626</v>
      </c>
      <c r="BK2" s="47">
        <v>45627</v>
      </c>
      <c r="BL2" s="47">
        <v>45628</v>
      </c>
      <c r="BM2" s="47">
        <v>45629</v>
      </c>
      <c r="BN2" s="47">
        <v>45630</v>
      </c>
      <c r="BO2" s="47">
        <v>45631</v>
      </c>
      <c r="BP2" s="47">
        <v>45632</v>
      </c>
      <c r="BQ2" s="47">
        <v>45633</v>
      </c>
      <c r="BR2" s="47">
        <v>45634</v>
      </c>
      <c r="BS2" s="47">
        <v>45635</v>
      </c>
      <c r="BT2" s="47">
        <v>45636</v>
      </c>
      <c r="BU2" s="47">
        <v>45637</v>
      </c>
      <c r="BV2" s="47">
        <v>45638</v>
      </c>
      <c r="BW2" s="47">
        <v>45639</v>
      </c>
      <c r="BX2" s="47">
        <v>45640</v>
      </c>
      <c r="BY2" s="47">
        <v>45641</v>
      </c>
      <c r="BZ2" s="47">
        <v>45642</v>
      </c>
      <c r="CA2" s="47">
        <v>45643</v>
      </c>
      <c r="CB2" s="47">
        <v>45644</v>
      </c>
      <c r="CC2" s="47">
        <v>45645</v>
      </c>
      <c r="CD2" s="47">
        <v>45646</v>
      </c>
      <c r="CE2" s="47">
        <v>45647</v>
      </c>
      <c r="CF2" s="47">
        <v>45648</v>
      </c>
      <c r="CG2" s="47">
        <v>45649</v>
      </c>
      <c r="CH2" s="47">
        <v>45650</v>
      </c>
      <c r="CI2" s="47">
        <v>45651</v>
      </c>
      <c r="CJ2" s="47">
        <v>45652</v>
      </c>
      <c r="CK2" s="47">
        <v>45653</v>
      </c>
      <c r="CL2" s="47">
        <v>45654</v>
      </c>
      <c r="CM2" s="47">
        <v>45655</v>
      </c>
      <c r="CN2" s="47">
        <v>45656</v>
      </c>
      <c r="CO2" s="47">
        <v>45657</v>
      </c>
      <c r="CP2" s="47">
        <v>45658</v>
      </c>
      <c r="CQ2" s="47">
        <v>45659</v>
      </c>
      <c r="CR2" s="47">
        <v>45660</v>
      </c>
      <c r="CS2" s="47">
        <v>45661</v>
      </c>
      <c r="CT2" s="47">
        <v>45662</v>
      </c>
      <c r="CU2" s="47">
        <v>45663</v>
      </c>
      <c r="CV2" s="47">
        <v>45664</v>
      </c>
      <c r="CW2" s="47">
        <v>45665</v>
      </c>
      <c r="CX2" s="47">
        <v>45666</v>
      </c>
      <c r="CY2" s="47">
        <v>45667</v>
      </c>
      <c r="CZ2" s="47">
        <v>45668</v>
      </c>
      <c r="DA2" s="47">
        <v>45669</v>
      </c>
      <c r="DB2" s="47">
        <v>45670</v>
      </c>
      <c r="DC2" s="47">
        <v>45671</v>
      </c>
      <c r="DD2" s="47">
        <v>45672</v>
      </c>
      <c r="DE2" s="47">
        <v>45673</v>
      </c>
      <c r="DF2" s="47">
        <v>45674</v>
      </c>
      <c r="DG2" s="47">
        <v>45675</v>
      </c>
      <c r="DH2" s="47">
        <v>45676</v>
      </c>
      <c r="DI2" s="47">
        <v>45677</v>
      </c>
      <c r="DJ2" s="47">
        <v>45678</v>
      </c>
      <c r="DK2" s="47">
        <v>45679</v>
      </c>
      <c r="DL2" s="47">
        <v>45680</v>
      </c>
      <c r="DM2" s="47">
        <v>45681</v>
      </c>
      <c r="DN2" s="47">
        <v>45682</v>
      </c>
      <c r="DO2" s="47">
        <v>45683</v>
      </c>
      <c r="DP2" s="47">
        <v>45684</v>
      </c>
      <c r="DQ2" s="47">
        <v>45685</v>
      </c>
      <c r="DR2" s="47">
        <v>45686</v>
      </c>
      <c r="DS2" s="47">
        <v>45687</v>
      </c>
      <c r="DT2" s="47">
        <v>45688</v>
      </c>
      <c r="DU2" s="47">
        <v>45689</v>
      </c>
      <c r="DV2" s="47">
        <v>45690</v>
      </c>
      <c r="DW2" s="47">
        <v>45691</v>
      </c>
      <c r="DX2" s="47">
        <v>45692</v>
      </c>
      <c r="DY2" s="47">
        <v>45693</v>
      </c>
      <c r="DZ2" s="47">
        <v>45694</v>
      </c>
      <c r="EA2" s="47">
        <v>45695</v>
      </c>
      <c r="EB2" s="47">
        <v>45696</v>
      </c>
      <c r="EC2" s="47">
        <v>45697</v>
      </c>
      <c r="ED2" s="47">
        <v>45698</v>
      </c>
      <c r="EE2" s="47">
        <v>45699</v>
      </c>
      <c r="EF2" s="47">
        <v>45700</v>
      </c>
      <c r="EG2" s="47">
        <v>45701</v>
      </c>
      <c r="EH2" s="47">
        <v>45702</v>
      </c>
      <c r="EI2" s="47">
        <v>45703</v>
      </c>
      <c r="EJ2" s="47">
        <v>45704</v>
      </c>
      <c r="EK2" s="47">
        <v>45705</v>
      </c>
      <c r="EL2" s="47">
        <v>45706</v>
      </c>
      <c r="EM2" s="47">
        <v>45707</v>
      </c>
      <c r="EN2" s="47">
        <v>45708</v>
      </c>
      <c r="EO2" s="47">
        <v>45709</v>
      </c>
      <c r="EP2" s="47">
        <v>45710</v>
      </c>
      <c r="EQ2" s="47">
        <v>45711</v>
      </c>
      <c r="ER2" s="47">
        <v>45712</v>
      </c>
      <c r="ES2" s="47">
        <v>45713</v>
      </c>
      <c r="ET2" s="47">
        <v>45714</v>
      </c>
      <c r="EU2" s="47">
        <v>45715</v>
      </c>
      <c r="EV2" s="47">
        <v>45716</v>
      </c>
      <c r="EW2" s="47">
        <v>45717</v>
      </c>
      <c r="EX2" s="47">
        <v>45718</v>
      </c>
      <c r="EY2" s="47">
        <v>45719</v>
      </c>
      <c r="EZ2" s="47">
        <v>45720</v>
      </c>
      <c r="FA2" s="47">
        <v>45721</v>
      </c>
      <c r="FB2" s="47">
        <v>45722</v>
      </c>
      <c r="FC2" s="47">
        <v>45723</v>
      </c>
      <c r="FD2" s="47">
        <v>45724</v>
      </c>
      <c r="FE2" s="47">
        <v>45725</v>
      </c>
      <c r="FF2" s="47">
        <v>45726</v>
      </c>
      <c r="FG2" s="47">
        <v>45727</v>
      </c>
      <c r="FH2" s="47">
        <v>45728</v>
      </c>
      <c r="FI2" s="47">
        <v>45729</v>
      </c>
      <c r="FJ2" s="47">
        <v>45730</v>
      </c>
      <c r="FK2" s="47">
        <v>45731</v>
      </c>
      <c r="FL2" s="47">
        <v>45732</v>
      </c>
      <c r="FM2" s="47">
        <v>45733</v>
      </c>
      <c r="FN2" s="47">
        <v>45734</v>
      </c>
      <c r="FO2" s="47">
        <v>45735</v>
      </c>
      <c r="FP2" s="47">
        <v>45736</v>
      </c>
      <c r="FQ2" s="47">
        <v>45737</v>
      </c>
      <c r="FR2" s="47">
        <v>45738</v>
      </c>
      <c r="FS2" s="47">
        <v>45739</v>
      </c>
      <c r="FT2" s="47">
        <v>45740</v>
      </c>
      <c r="FU2" s="47">
        <v>45741</v>
      </c>
      <c r="FV2" s="47">
        <v>45742</v>
      </c>
      <c r="FW2" s="47">
        <v>45743</v>
      </c>
      <c r="FX2" s="47">
        <v>45744</v>
      </c>
      <c r="FY2" s="47">
        <v>45745</v>
      </c>
      <c r="FZ2" s="47">
        <v>45746</v>
      </c>
      <c r="GA2" s="47">
        <v>45747</v>
      </c>
      <c r="GB2" s="47">
        <v>45748</v>
      </c>
      <c r="GC2" s="47">
        <v>45749</v>
      </c>
      <c r="GD2" s="47">
        <v>45750</v>
      </c>
      <c r="GE2" s="47">
        <v>45751</v>
      </c>
      <c r="GF2" s="47">
        <v>45752</v>
      </c>
      <c r="GG2" s="47">
        <v>45753</v>
      </c>
      <c r="GH2" s="47">
        <v>45754</v>
      </c>
      <c r="GI2" s="47">
        <v>45755</v>
      </c>
      <c r="GJ2" s="47">
        <v>45756</v>
      </c>
      <c r="GK2" s="47">
        <v>45757</v>
      </c>
      <c r="GL2" s="47">
        <v>45758</v>
      </c>
      <c r="GM2" s="47">
        <v>45759</v>
      </c>
      <c r="GN2" s="47">
        <v>45760</v>
      </c>
      <c r="GO2" s="47">
        <v>45761</v>
      </c>
      <c r="GP2" s="47">
        <v>45762</v>
      </c>
      <c r="GQ2" s="47">
        <v>45763</v>
      </c>
      <c r="GR2" s="47">
        <v>45764</v>
      </c>
      <c r="GS2" s="47">
        <v>45765</v>
      </c>
      <c r="GT2" s="47">
        <v>45766</v>
      </c>
      <c r="GU2" s="47">
        <v>45767</v>
      </c>
      <c r="GV2" s="47">
        <v>45768</v>
      </c>
      <c r="GW2" s="47">
        <v>45769</v>
      </c>
      <c r="GX2" s="47">
        <v>45770</v>
      </c>
      <c r="GY2" s="47">
        <v>45771</v>
      </c>
      <c r="GZ2" s="47">
        <v>45772</v>
      </c>
      <c r="HA2" s="47">
        <v>45773</v>
      </c>
      <c r="HB2" s="47">
        <v>45774</v>
      </c>
      <c r="HC2" s="47">
        <v>45775</v>
      </c>
      <c r="HD2" s="47">
        <v>45776</v>
      </c>
      <c r="HE2" s="47">
        <v>45777</v>
      </c>
      <c r="HF2" s="47">
        <v>45778</v>
      </c>
      <c r="HG2" s="47">
        <v>45779</v>
      </c>
      <c r="HH2" s="47">
        <v>45780</v>
      </c>
      <c r="HI2" s="47">
        <v>45781</v>
      </c>
      <c r="HJ2" s="47">
        <v>45782</v>
      </c>
      <c r="HK2" s="47">
        <v>45783</v>
      </c>
      <c r="HL2" s="47">
        <v>45784</v>
      </c>
      <c r="HM2" s="47">
        <v>45785</v>
      </c>
      <c r="HN2" s="47">
        <v>45786</v>
      </c>
      <c r="HO2" s="47">
        <v>45787</v>
      </c>
      <c r="HP2" s="47">
        <v>45788</v>
      </c>
      <c r="HQ2" s="47">
        <v>45789</v>
      </c>
      <c r="HR2" s="47">
        <v>45790</v>
      </c>
      <c r="HS2" s="47">
        <v>45791</v>
      </c>
      <c r="HT2" s="47">
        <v>45792</v>
      </c>
      <c r="HU2" s="47">
        <v>45793</v>
      </c>
      <c r="HV2" s="47">
        <v>45794</v>
      </c>
      <c r="HW2" s="47">
        <v>45795</v>
      </c>
      <c r="HX2" s="47">
        <v>45796</v>
      </c>
      <c r="HY2" s="47">
        <v>45797</v>
      </c>
      <c r="HZ2" s="47">
        <v>45798</v>
      </c>
      <c r="IA2" s="47">
        <v>45799</v>
      </c>
      <c r="IB2" s="47">
        <v>45800</v>
      </c>
      <c r="IC2" s="47">
        <v>45801</v>
      </c>
      <c r="ID2" s="47">
        <v>45802</v>
      </c>
      <c r="IE2" s="47">
        <v>45803</v>
      </c>
      <c r="IF2" s="47">
        <v>45804</v>
      </c>
      <c r="IG2" s="47">
        <v>45805</v>
      </c>
      <c r="IH2" s="47">
        <v>45806</v>
      </c>
      <c r="II2" s="47">
        <v>45807</v>
      </c>
      <c r="IJ2" s="47">
        <v>45808</v>
      </c>
      <c r="IK2" s="47">
        <v>45809</v>
      </c>
      <c r="IL2" s="47">
        <v>45810</v>
      </c>
      <c r="IM2" s="47">
        <v>45811</v>
      </c>
      <c r="IN2" s="47">
        <v>45812</v>
      </c>
      <c r="IO2" s="47">
        <v>45813</v>
      </c>
      <c r="IP2" s="47">
        <v>45814</v>
      </c>
      <c r="IQ2" s="47">
        <v>45815</v>
      </c>
      <c r="IR2" s="47">
        <v>45816</v>
      </c>
      <c r="IS2" s="47">
        <v>45817</v>
      </c>
      <c r="IT2" s="47">
        <v>45818</v>
      </c>
      <c r="IU2" s="47">
        <v>45819</v>
      </c>
      <c r="IV2" s="47">
        <v>45820</v>
      </c>
      <c r="IW2" s="47">
        <v>45821</v>
      </c>
      <c r="IX2" s="47">
        <v>45822</v>
      </c>
      <c r="IY2" s="47">
        <v>45823</v>
      </c>
      <c r="IZ2" s="47">
        <v>45824</v>
      </c>
      <c r="JA2" s="47">
        <v>45825</v>
      </c>
      <c r="JB2" s="47">
        <v>45826</v>
      </c>
      <c r="JC2" s="47">
        <v>45827</v>
      </c>
      <c r="JD2" s="47">
        <v>45828</v>
      </c>
      <c r="JE2" s="47">
        <v>45829</v>
      </c>
      <c r="JF2" s="47">
        <v>45830</v>
      </c>
      <c r="JG2" s="47">
        <v>45831</v>
      </c>
      <c r="JH2" s="47">
        <v>45832</v>
      </c>
      <c r="JI2" s="47">
        <v>45833</v>
      </c>
      <c r="JJ2" s="47">
        <v>45834</v>
      </c>
      <c r="JK2" s="47">
        <v>45835</v>
      </c>
      <c r="JL2" s="47">
        <v>45836</v>
      </c>
      <c r="JM2" s="47">
        <v>45837</v>
      </c>
      <c r="JN2" s="47">
        <v>45838</v>
      </c>
      <c r="JO2" s="47">
        <v>45839</v>
      </c>
      <c r="JP2" s="47">
        <v>45840</v>
      </c>
      <c r="JQ2" s="47">
        <v>45841</v>
      </c>
      <c r="JR2" s="47">
        <v>45842</v>
      </c>
      <c r="JS2" s="47">
        <v>45843</v>
      </c>
      <c r="JT2" s="47">
        <v>45844</v>
      </c>
      <c r="JU2" s="47">
        <v>45845</v>
      </c>
      <c r="JV2" s="47">
        <v>45846</v>
      </c>
      <c r="JW2" s="47">
        <v>45847</v>
      </c>
      <c r="JX2" s="47">
        <v>45848</v>
      </c>
      <c r="JY2" s="47">
        <v>45849</v>
      </c>
      <c r="JZ2" s="47">
        <v>45850</v>
      </c>
      <c r="KA2" s="47">
        <v>45851</v>
      </c>
      <c r="KB2" s="47">
        <v>45852</v>
      </c>
      <c r="KC2" s="47">
        <v>45853</v>
      </c>
      <c r="KD2" s="47">
        <v>45854</v>
      </c>
      <c r="KE2" s="47">
        <v>45855</v>
      </c>
      <c r="KF2" s="47">
        <v>45856</v>
      </c>
      <c r="KG2" s="47">
        <v>45857</v>
      </c>
      <c r="KH2" s="47">
        <v>45858</v>
      </c>
      <c r="KI2" s="47">
        <v>45859</v>
      </c>
      <c r="KJ2" s="47">
        <v>45860</v>
      </c>
      <c r="KK2" s="47">
        <v>45861</v>
      </c>
      <c r="KL2" s="47">
        <v>45862</v>
      </c>
      <c r="KM2" s="47">
        <v>45863</v>
      </c>
      <c r="KN2" s="47">
        <v>45864</v>
      </c>
      <c r="KO2" s="47">
        <v>45865</v>
      </c>
      <c r="KP2" s="47">
        <v>45866</v>
      </c>
      <c r="KQ2" s="47">
        <v>45867</v>
      </c>
      <c r="KR2" s="47">
        <v>45868</v>
      </c>
      <c r="KS2" s="47">
        <v>45869</v>
      </c>
      <c r="KT2" s="47">
        <v>45870</v>
      </c>
      <c r="KU2" s="47">
        <v>45871</v>
      </c>
      <c r="KV2" s="47">
        <v>45872</v>
      </c>
      <c r="KW2" s="47">
        <v>45873</v>
      </c>
      <c r="KX2" s="47">
        <v>45874</v>
      </c>
      <c r="KY2" s="47">
        <v>45875</v>
      </c>
      <c r="KZ2" s="47">
        <v>45876</v>
      </c>
      <c r="LA2" s="47">
        <v>45877</v>
      </c>
      <c r="LB2" s="47">
        <v>45878</v>
      </c>
      <c r="LC2" s="47">
        <v>45879</v>
      </c>
      <c r="LD2" s="47">
        <v>45880</v>
      </c>
      <c r="LE2" s="47">
        <v>45881</v>
      </c>
      <c r="LF2" s="47">
        <v>45882</v>
      </c>
      <c r="LG2" s="47">
        <v>45883</v>
      </c>
      <c r="LH2" s="47">
        <v>45884</v>
      </c>
      <c r="LI2" s="47">
        <v>45885</v>
      </c>
      <c r="LJ2" s="47">
        <v>45886</v>
      </c>
      <c r="LK2" s="47">
        <v>45887</v>
      </c>
      <c r="LL2" s="47">
        <v>45888</v>
      </c>
      <c r="LM2" s="47">
        <v>45889</v>
      </c>
      <c r="LN2" s="47">
        <v>45890</v>
      </c>
      <c r="LO2" s="47">
        <v>45891</v>
      </c>
      <c r="LP2" s="47">
        <v>45892</v>
      </c>
      <c r="LQ2" s="47">
        <v>45893</v>
      </c>
      <c r="LR2" s="47">
        <v>45894</v>
      </c>
      <c r="LS2" s="47">
        <v>45895</v>
      </c>
      <c r="LT2" s="47">
        <v>45896</v>
      </c>
      <c r="LU2" s="47">
        <v>45897</v>
      </c>
      <c r="LV2" s="47">
        <v>45898</v>
      </c>
      <c r="LW2" s="47">
        <v>45899</v>
      </c>
      <c r="LX2" s="47">
        <v>45900</v>
      </c>
      <c r="LY2" s="47">
        <v>45901</v>
      </c>
      <c r="LZ2" s="47">
        <v>45902</v>
      </c>
      <c r="MA2" s="47">
        <v>45903</v>
      </c>
      <c r="MB2" s="47">
        <v>45904</v>
      </c>
      <c r="MC2" s="47">
        <v>45905</v>
      </c>
      <c r="MD2" s="47">
        <v>45906</v>
      </c>
      <c r="ME2" s="47">
        <v>45907</v>
      </c>
      <c r="MF2" s="47">
        <v>45908</v>
      </c>
      <c r="MG2" s="47">
        <v>45909</v>
      </c>
      <c r="MH2" s="47">
        <v>45910</v>
      </c>
      <c r="MI2" s="47">
        <v>45911</v>
      </c>
      <c r="MJ2" s="47">
        <v>45912</v>
      </c>
      <c r="MK2" s="47">
        <v>45913</v>
      </c>
      <c r="ML2" s="47">
        <v>45914</v>
      </c>
      <c r="MM2" s="47">
        <v>45915</v>
      </c>
      <c r="MN2" s="47">
        <v>45916</v>
      </c>
      <c r="MO2" s="47">
        <v>45917</v>
      </c>
      <c r="MP2" s="47">
        <v>45918</v>
      </c>
      <c r="MQ2" s="47">
        <v>45919</v>
      </c>
      <c r="MR2" s="47">
        <v>45920</v>
      </c>
      <c r="MS2" s="47">
        <v>45921</v>
      </c>
      <c r="MT2" s="47">
        <v>45922</v>
      </c>
      <c r="MU2" s="47">
        <v>45923</v>
      </c>
      <c r="MV2" s="47">
        <v>45924</v>
      </c>
      <c r="MW2" s="47">
        <v>45925</v>
      </c>
      <c r="MX2" s="47">
        <v>45926</v>
      </c>
      <c r="MY2" s="47">
        <v>45927</v>
      </c>
      <c r="MZ2" s="47">
        <v>45928</v>
      </c>
      <c r="NA2" s="47">
        <v>45929</v>
      </c>
      <c r="NB2" s="47">
        <v>45930</v>
      </c>
      <c r="NC2" s="47">
        <v>45931</v>
      </c>
      <c r="ND2" s="140"/>
      <c r="NE2" s="140"/>
      <c r="NF2" s="140"/>
      <c r="NG2" s="140"/>
      <c r="NH2" s="140"/>
      <c r="NI2" s="140"/>
      <c r="NJ2" s="140"/>
      <c r="NK2" s="140"/>
    </row>
    <row r="3" spans="1:375" s="124" customFormat="1" ht="15.6" x14ac:dyDescent="0.3">
      <c r="A3" s="403" t="s">
        <v>7</v>
      </c>
      <c r="B3" s="404">
        <v>291</v>
      </c>
      <c r="C3" s="404">
        <v>293</v>
      </c>
      <c r="D3" s="404">
        <v>276</v>
      </c>
      <c r="E3" s="404">
        <v>262</v>
      </c>
      <c r="F3" s="404">
        <v>208</v>
      </c>
      <c r="G3" s="404">
        <v>150</v>
      </c>
      <c r="H3" s="404">
        <v>252</v>
      </c>
      <c r="I3" s="404">
        <v>229</v>
      </c>
      <c r="J3" s="404">
        <v>231</v>
      </c>
      <c r="K3" s="404">
        <v>275</v>
      </c>
      <c r="L3" s="404">
        <v>214</v>
      </c>
      <c r="M3" s="404">
        <v>221</v>
      </c>
      <c r="N3" s="404">
        <v>163</v>
      </c>
      <c r="O3" s="404">
        <v>208</v>
      </c>
      <c r="P3" s="404">
        <v>137</v>
      </c>
      <c r="Q3" s="404">
        <v>231</v>
      </c>
      <c r="R3" s="404">
        <v>226</v>
      </c>
      <c r="S3" s="404">
        <v>226</v>
      </c>
      <c r="T3" s="404">
        <v>221</v>
      </c>
      <c r="U3" s="404">
        <v>164</v>
      </c>
      <c r="V3" s="404">
        <v>234</v>
      </c>
      <c r="W3" s="404">
        <v>271</v>
      </c>
      <c r="X3" s="404">
        <v>255</v>
      </c>
      <c r="Y3" s="404">
        <v>131</v>
      </c>
      <c r="Z3" s="405">
        <v>260</v>
      </c>
      <c r="AA3" s="406">
        <v>223</v>
      </c>
      <c r="AB3" s="406">
        <v>187</v>
      </c>
      <c r="AC3" s="404">
        <v>255</v>
      </c>
      <c r="AD3" s="404">
        <v>228</v>
      </c>
      <c r="AE3" s="404">
        <v>256</v>
      </c>
      <c r="AF3" s="404">
        <v>238</v>
      </c>
      <c r="AG3" s="404">
        <v>192</v>
      </c>
      <c r="AH3" s="404">
        <v>193</v>
      </c>
      <c r="AI3" s="404">
        <v>156</v>
      </c>
      <c r="AJ3" s="404">
        <v>265</v>
      </c>
      <c r="AK3" s="404">
        <v>249</v>
      </c>
      <c r="AL3" s="404">
        <v>186</v>
      </c>
      <c r="AM3" s="404">
        <v>279</v>
      </c>
      <c r="AN3" s="404">
        <v>316</v>
      </c>
      <c r="AO3" s="404">
        <v>200</v>
      </c>
      <c r="AP3" s="404">
        <v>192</v>
      </c>
      <c r="AQ3" s="404">
        <v>231</v>
      </c>
      <c r="AR3" s="404">
        <v>261</v>
      </c>
      <c r="AS3" s="404">
        <v>190</v>
      </c>
      <c r="AT3" s="404">
        <v>208</v>
      </c>
      <c r="AU3" s="404">
        <v>260</v>
      </c>
      <c r="AV3" s="404">
        <v>225</v>
      </c>
      <c r="AW3" s="404">
        <v>140</v>
      </c>
      <c r="AX3" s="404">
        <v>288</v>
      </c>
      <c r="AY3" s="404">
        <v>254</v>
      </c>
      <c r="AZ3" s="404">
        <v>256</v>
      </c>
      <c r="BA3" s="404">
        <v>248</v>
      </c>
      <c r="BB3" s="404">
        <v>270</v>
      </c>
      <c r="BC3" s="404">
        <v>221</v>
      </c>
      <c r="BD3" s="404">
        <v>216</v>
      </c>
      <c r="BE3" s="404">
        <v>246</v>
      </c>
      <c r="BF3" s="404">
        <v>268</v>
      </c>
      <c r="BG3" s="404">
        <v>269</v>
      </c>
      <c r="BH3" s="404">
        <v>267</v>
      </c>
      <c r="BI3" s="404">
        <v>267</v>
      </c>
      <c r="BJ3" s="404">
        <v>229</v>
      </c>
      <c r="BK3" s="404">
        <v>204</v>
      </c>
      <c r="BL3" s="404">
        <v>291</v>
      </c>
      <c r="BM3" s="404">
        <v>256</v>
      </c>
      <c r="BN3" s="404">
        <v>266</v>
      </c>
      <c r="BO3" s="404">
        <v>275</v>
      </c>
      <c r="BP3" s="404">
        <v>277</v>
      </c>
      <c r="BQ3" s="404">
        <v>227</v>
      </c>
      <c r="BR3" s="404">
        <v>160</v>
      </c>
      <c r="BS3" s="404">
        <v>301</v>
      </c>
      <c r="BT3" s="404">
        <v>287</v>
      </c>
      <c r="BU3" s="404">
        <v>277</v>
      </c>
      <c r="BV3" s="404">
        <v>290</v>
      </c>
      <c r="BW3" s="404">
        <v>293</v>
      </c>
      <c r="BX3" s="404">
        <v>262</v>
      </c>
      <c r="BY3" s="404">
        <v>202</v>
      </c>
      <c r="BZ3" s="404">
        <v>308</v>
      </c>
      <c r="CA3" s="404">
        <v>295</v>
      </c>
      <c r="CB3" s="404">
        <v>331</v>
      </c>
      <c r="CC3" s="404">
        <v>246</v>
      </c>
      <c r="CD3" s="404">
        <v>340</v>
      </c>
      <c r="CE3" s="404">
        <v>272</v>
      </c>
      <c r="CF3" s="404">
        <v>279</v>
      </c>
      <c r="CG3" s="404">
        <v>364</v>
      </c>
      <c r="CH3" s="404">
        <v>375</v>
      </c>
      <c r="CI3" s="404">
        <v>227</v>
      </c>
      <c r="CJ3" s="404">
        <v>273</v>
      </c>
      <c r="CK3" s="404">
        <v>277</v>
      </c>
      <c r="CL3" s="404">
        <v>295</v>
      </c>
      <c r="CM3" s="404">
        <v>229</v>
      </c>
      <c r="CN3" s="404">
        <v>288</v>
      </c>
      <c r="CO3" s="404">
        <v>305</v>
      </c>
      <c r="CP3" s="404">
        <v>190</v>
      </c>
      <c r="CQ3" s="404">
        <v>299</v>
      </c>
      <c r="CR3" s="404">
        <v>287</v>
      </c>
      <c r="CS3" s="404">
        <v>289</v>
      </c>
      <c r="CT3" s="404">
        <v>164</v>
      </c>
      <c r="CU3" s="404">
        <v>312</v>
      </c>
      <c r="CV3" s="404">
        <v>285</v>
      </c>
      <c r="CW3" s="404">
        <v>186</v>
      </c>
      <c r="CX3" s="404">
        <v>298</v>
      </c>
      <c r="CY3" s="404">
        <v>278</v>
      </c>
      <c r="CZ3" s="404">
        <v>262</v>
      </c>
      <c r="DA3" s="404">
        <v>201</v>
      </c>
      <c r="DB3" s="404">
        <v>302</v>
      </c>
      <c r="DC3" s="404">
        <v>284</v>
      </c>
      <c r="DD3" s="404">
        <v>236</v>
      </c>
      <c r="DE3" s="404">
        <v>264</v>
      </c>
      <c r="DF3" s="404">
        <v>335</v>
      </c>
      <c r="DG3" s="404">
        <v>271</v>
      </c>
      <c r="DH3" s="404">
        <v>292</v>
      </c>
      <c r="DI3" s="404">
        <v>327</v>
      </c>
      <c r="DJ3" s="404">
        <v>212</v>
      </c>
      <c r="DK3" s="404">
        <v>293</v>
      </c>
      <c r="DL3" s="404">
        <v>303</v>
      </c>
      <c r="DM3" s="404">
        <v>278</v>
      </c>
      <c r="DN3" s="404">
        <v>285</v>
      </c>
      <c r="DO3" s="404">
        <v>184</v>
      </c>
      <c r="DP3" s="404">
        <v>384</v>
      </c>
      <c r="DQ3" s="404">
        <v>344</v>
      </c>
      <c r="DR3" s="404">
        <v>344</v>
      </c>
      <c r="DS3" s="404">
        <v>359</v>
      </c>
      <c r="DT3" s="404">
        <v>386</v>
      </c>
      <c r="DU3" s="404">
        <v>327</v>
      </c>
      <c r="DV3" s="404">
        <v>225</v>
      </c>
      <c r="DW3" s="404">
        <v>365</v>
      </c>
      <c r="DX3" s="404">
        <v>544</v>
      </c>
      <c r="DY3" s="404">
        <v>353</v>
      </c>
      <c r="DZ3" s="404">
        <v>443</v>
      </c>
      <c r="EA3" s="404">
        <v>478</v>
      </c>
      <c r="EB3" s="404">
        <v>431</v>
      </c>
      <c r="EC3" s="404">
        <v>369</v>
      </c>
      <c r="ED3" s="404">
        <v>717</v>
      </c>
      <c r="EE3" s="404">
        <v>824</v>
      </c>
      <c r="EF3" s="404">
        <v>887</v>
      </c>
      <c r="EG3" s="404">
        <v>1508</v>
      </c>
      <c r="EH3" s="404">
        <v>2857</v>
      </c>
      <c r="EI3" s="404">
        <v>784</v>
      </c>
      <c r="EJ3" s="404">
        <v>327</v>
      </c>
      <c r="EK3" s="404">
        <v>412</v>
      </c>
      <c r="EL3" s="404">
        <v>330</v>
      </c>
      <c r="EM3" s="404">
        <v>216</v>
      </c>
      <c r="EN3" s="404">
        <v>304</v>
      </c>
      <c r="EO3" s="404">
        <v>268</v>
      </c>
      <c r="EP3" s="404">
        <v>263</v>
      </c>
      <c r="EQ3" s="404">
        <v>187</v>
      </c>
      <c r="ER3" s="404">
        <v>301</v>
      </c>
      <c r="ES3" s="404">
        <v>330</v>
      </c>
      <c r="ET3" s="404">
        <v>306</v>
      </c>
      <c r="EU3" s="404">
        <v>293</v>
      </c>
      <c r="EV3" s="404">
        <v>325</v>
      </c>
      <c r="EW3" s="404">
        <v>348</v>
      </c>
      <c r="EX3" s="404">
        <v>251</v>
      </c>
      <c r="EY3" s="404">
        <v>321</v>
      </c>
      <c r="EZ3" s="404">
        <v>268</v>
      </c>
      <c r="FA3" s="404">
        <v>305</v>
      </c>
      <c r="FB3" s="404">
        <v>275</v>
      </c>
      <c r="FC3" s="404">
        <v>305</v>
      </c>
      <c r="FD3" s="404">
        <v>317</v>
      </c>
      <c r="FE3" s="404">
        <v>199</v>
      </c>
      <c r="FF3" s="404">
        <v>278</v>
      </c>
      <c r="FG3" s="404">
        <v>287</v>
      </c>
      <c r="FH3" s="404">
        <v>279</v>
      </c>
      <c r="FI3" s="404">
        <v>258</v>
      </c>
      <c r="FJ3" s="404">
        <v>267</v>
      </c>
      <c r="FK3" s="404">
        <v>234</v>
      </c>
      <c r="FL3" s="404">
        <v>198</v>
      </c>
      <c r="FM3" s="404">
        <v>241</v>
      </c>
      <c r="FN3" s="404">
        <v>291</v>
      </c>
      <c r="FO3" s="404">
        <v>239</v>
      </c>
      <c r="FP3" s="404">
        <v>250</v>
      </c>
      <c r="FQ3" s="404">
        <v>243</v>
      </c>
      <c r="FR3" s="404">
        <v>221</v>
      </c>
      <c r="FS3" s="404">
        <v>236</v>
      </c>
      <c r="FT3" s="404">
        <v>299</v>
      </c>
      <c r="FU3" s="404">
        <v>262</v>
      </c>
      <c r="FV3" s="404">
        <v>251</v>
      </c>
      <c r="FW3" s="404">
        <v>249</v>
      </c>
      <c r="FX3" s="404">
        <v>266</v>
      </c>
      <c r="FY3" s="404">
        <v>232</v>
      </c>
      <c r="FZ3" s="404">
        <v>204</v>
      </c>
      <c r="GA3" s="404">
        <v>255</v>
      </c>
      <c r="GB3" s="404">
        <v>257</v>
      </c>
      <c r="GC3" s="404">
        <v>277</v>
      </c>
      <c r="GD3" s="404">
        <v>273</v>
      </c>
      <c r="GE3" s="404">
        <v>264</v>
      </c>
      <c r="GF3" s="404">
        <v>215</v>
      </c>
      <c r="GG3" s="404">
        <v>179</v>
      </c>
      <c r="GH3" s="404">
        <v>276</v>
      </c>
      <c r="GI3" s="404">
        <v>222</v>
      </c>
      <c r="GJ3" s="404">
        <v>206</v>
      </c>
      <c r="GK3" s="404">
        <v>220</v>
      </c>
      <c r="GL3" s="404">
        <v>190</v>
      </c>
      <c r="GM3" s="404">
        <v>173</v>
      </c>
      <c r="GN3" s="404">
        <v>156</v>
      </c>
      <c r="GO3" s="404"/>
      <c r="GP3" s="404"/>
      <c r="GQ3" s="404"/>
      <c r="GR3" s="404"/>
      <c r="GS3" s="404"/>
      <c r="GT3" s="404"/>
      <c r="GU3" s="404"/>
      <c r="GV3" s="404"/>
      <c r="GW3" s="404"/>
      <c r="GX3" s="404"/>
      <c r="GY3" s="404"/>
      <c r="GZ3" s="404"/>
      <c r="HA3" s="404"/>
      <c r="HB3" s="404"/>
      <c r="HC3" s="404"/>
      <c r="HD3" s="404"/>
      <c r="HE3" s="404"/>
      <c r="HF3" s="404"/>
      <c r="HG3" s="404"/>
      <c r="HH3" s="404"/>
      <c r="HI3" s="404"/>
      <c r="HJ3" s="404"/>
      <c r="HK3" s="404"/>
      <c r="HL3" s="404"/>
      <c r="HM3" s="404"/>
      <c r="HN3" s="404"/>
      <c r="HO3" s="404"/>
      <c r="HP3" s="404"/>
      <c r="HQ3" s="404"/>
      <c r="HR3" s="404"/>
      <c r="HS3" s="404"/>
      <c r="HT3" s="404"/>
      <c r="HU3" s="404"/>
      <c r="HV3" s="404"/>
      <c r="HW3" s="404"/>
      <c r="HX3" s="404"/>
      <c r="HY3" s="404"/>
      <c r="HZ3" s="404"/>
      <c r="IA3" s="404"/>
      <c r="IB3" s="404"/>
      <c r="IC3" s="404"/>
      <c r="ID3" s="404"/>
      <c r="IE3" s="404"/>
      <c r="IF3" s="404"/>
      <c r="IG3" s="404"/>
      <c r="IH3" s="404"/>
      <c r="II3" s="404"/>
      <c r="IJ3" s="404"/>
      <c r="IK3" s="404"/>
      <c r="IL3" s="404"/>
      <c r="IM3" s="404"/>
      <c r="IN3" s="404"/>
      <c r="IO3" s="404"/>
      <c r="IP3" s="404"/>
      <c r="IQ3" s="404"/>
      <c r="IR3" s="404"/>
      <c r="IS3" s="404"/>
      <c r="IT3" s="404"/>
      <c r="IU3" s="404"/>
      <c r="IV3" s="404"/>
      <c r="IW3" s="404"/>
      <c r="IX3" s="404"/>
      <c r="IY3" s="404"/>
      <c r="IZ3" s="404"/>
      <c r="JA3" s="404"/>
      <c r="JB3" s="404"/>
      <c r="JC3" s="404"/>
      <c r="JD3" s="404"/>
      <c r="JE3" s="404"/>
      <c r="JF3" s="404"/>
      <c r="JG3" s="404"/>
      <c r="JH3" s="404"/>
      <c r="JI3" s="404"/>
      <c r="JJ3" s="404"/>
      <c r="JK3" s="404"/>
      <c r="JL3" s="404"/>
      <c r="JM3" s="404"/>
      <c r="JN3" s="404"/>
      <c r="JO3" s="404"/>
      <c r="JP3" s="404"/>
      <c r="JQ3" s="404"/>
      <c r="JR3" s="404"/>
      <c r="JS3" s="404"/>
      <c r="JT3" s="404"/>
      <c r="JU3" s="404"/>
      <c r="JV3" s="404"/>
      <c r="JW3" s="404"/>
      <c r="JX3" s="404"/>
      <c r="JY3" s="404"/>
      <c r="JZ3" s="404"/>
      <c r="KA3" s="404"/>
      <c r="KB3" s="404"/>
      <c r="KC3" s="404"/>
      <c r="KD3" s="404"/>
      <c r="KE3" s="404"/>
      <c r="KF3" s="404"/>
      <c r="KG3" s="404"/>
      <c r="KH3" s="404"/>
      <c r="KI3" s="404"/>
      <c r="KJ3" s="404"/>
      <c r="KK3" s="404"/>
      <c r="KL3" s="404"/>
      <c r="KM3" s="404"/>
      <c r="KN3" s="404"/>
      <c r="KO3" s="404"/>
      <c r="KP3" s="404"/>
      <c r="KQ3" s="404"/>
      <c r="KR3" s="404"/>
      <c r="KS3" s="404"/>
      <c r="KT3" s="404"/>
      <c r="KU3" s="404"/>
      <c r="KV3" s="404"/>
      <c r="KW3" s="404"/>
      <c r="KX3" s="404"/>
      <c r="KY3" s="404"/>
      <c r="KZ3" s="404"/>
      <c r="LA3" s="404"/>
      <c r="LB3" s="404"/>
      <c r="LC3" s="404"/>
      <c r="LD3" s="404"/>
      <c r="LE3" s="404"/>
      <c r="LF3" s="404"/>
      <c r="LG3" s="404"/>
      <c r="LH3" s="404"/>
      <c r="LI3" s="404"/>
      <c r="LJ3" s="404"/>
      <c r="LK3" s="404"/>
      <c r="LL3" s="404"/>
      <c r="LM3" s="404"/>
      <c r="LN3" s="404"/>
      <c r="LO3" s="404"/>
      <c r="LP3" s="404"/>
      <c r="LQ3" s="404"/>
      <c r="LR3" s="404"/>
      <c r="LS3" s="404"/>
      <c r="LT3" s="404"/>
      <c r="LU3" s="404"/>
      <c r="LV3" s="404"/>
      <c r="LW3" s="404"/>
      <c r="LX3" s="404"/>
      <c r="LY3" s="404"/>
      <c r="LZ3" s="404"/>
      <c r="MA3" s="404"/>
      <c r="MB3" s="404"/>
      <c r="MC3" s="404"/>
      <c r="MD3" s="404"/>
      <c r="ME3" s="404"/>
      <c r="MF3" s="404"/>
      <c r="MG3" s="404"/>
      <c r="MH3" s="404"/>
      <c r="MI3" s="404"/>
      <c r="MJ3" s="404"/>
      <c r="MK3" s="404"/>
      <c r="ML3" s="404"/>
      <c r="MM3" s="404"/>
      <c r="MN3" s="404"/>
      <c r="MO3" s="404"/>
      <c r="MP3" s="404"/>
      <c r="MQ3" s="404"/>
      <c r="MR3" s="404"/>
      <c r="MS3" s="404"/>
      <c r="MT3" s="404"/>
      <c r="MU3" s="404"/>
      <c r="MV3" s="404"/>
      <c r="MW3" s="404"/>
      <c r="MX3" s="404"/>
      <c r="MY3" s="404"/>
      <c r="MZ3" s="404"/>
      <c r="NA3" s="404"/>
      <c r="NB3" s="404"/>
      <c r="NC3" s="404"/>
    </row>
    <row r="4" spans="1:375" s="141" customFormat="1" ht="13.2" x14ac:dyDescent="0.25">
      <c r="A4" s="2" t="s">
        <v>8</v>
      </c>
      <c r="B4" s="197">
        <v>189</v>
      </c>
      <c r="C4" s="197">
        <v>303</v>
      </c>
      <c r="D4" s="197">
        <v>282</v>
      </c>
      <c r="E4" s="197">
        <v>272</v>
      </c>
      <c r="F4" s="197">
        <v>284</v>
      </c>
      <c r="G4" s="197">
        <v>264</v>
      </c>
      <c r="H4" s="197">
        <v>226</v>
      </c>
      <c r="I4" s="197">
        <v>213</v>
      </c>
      <c r="J4" s="197">
        <v>274</v>
      </c>
      <c r="K4" s="197">
        <v>298</v>
      </c>
      <c r="L4" s="197">
        <v>265</v>
      </c>
      <c r="M4" s="197">
        <v>297</v>
      </c>
      <c r="N4" s="197">
        <v>401</v>
      </c>
      <c r="O4" s="197">
        <v>282</v>
      </c>
      <c r="P4" s="197">
        <v>297</v>
      </c>
      <c r="Q4" s="197">
        <v>349</v>
      </c>
      <c r="R4" s="197">
        <v>364</v>
      </c>
      <c r="S4" s="197">
        <v>415</v>
      </c>
      <c r="T4" s="197">
        <v>364</v>
      </c>
      <c r="U4" s="197">
        <v>382</v>
      </c>
      <c r="V4" s="197">
        <v>283</v>
      </c>
      <c r="W4" s="197">
        <v>299</v>
      </c>
      <c r="X4" s="197">
        <v>327</v>
      </c>
      <c r="Y4" s="197">
        <v>376</v>
      </c>
      <c r="Z4" s="197">
        <v>363</v>
      </c>
      <c r="AA4" s="197">
        <v>369</v>
      </c>
      <c r="AB4" s="197">
        <v>353</v>
      </c>
      <c r="AC4" s="197">
        <v>280</v>
      </c>
      <c r="AD4" s="197">
        <v>272</v>
      </c>
      <c r="AE4" s="197">
        <v>351</v>
      </c>
      <c r="AF4" s="197">
        <v>361</v>
      </c>
      <c r="AG4" s="197">
        <v>323</v>
      </c>
      <c r="AH4" s="197">
        <v>358</v>
      </c>
      <c r="AI4" s="197">
        <v>366</v>
      </c>
      <c r="AJ4" s="197">
        <v>326</v>
      </c>
      <c r="AK4" s="197">
        <v>294</v>
      </c>
      <c r="AL4" s="197">
        <v>311</v>
      </c>
      <c r="AM4" s="197">
        <v>338</v>
      </c>
      <c r="AN4" s="197">
        <v>254</v>
      </c>
      <c r="AO4" s="197">
        <v>325</v>
      </c>
      <c r="AP4" s="197">
        <v>341</v>
      </c>
      <c r="AQ4" s="197">
        <v>308</v>
      </c>
      <c r="AR4" s="197">
        <v>287</v>
      </c>
      <c r="AS4" s="197">
        <v>346</v>
      </c>
      <c r="AT4" s="197">
        <v>387</v>
      </c>
      <c r="AU4" s="197">
        <v>288</v>
      </c>
      <c r="AV4" s="197">
        <v>324</v>
      </c>
      <c r="AW4" s="197">
        <v>347</v>
      </c>
      <c r="AX4" s="197">
        <v>295</v>
      </c>
      <c r="AY4" s="197">
        <v>281</v>
      </c>
      <c r="AZ4" s="197">
        <v>338</v>
      </c>
      <c r="BA4" s="197">
        <v>361</v>
      </c>
      <c r="BB4" s="197">
        <v>341</v>
      </c>
      <c r="BC4" s="197">
        <v>297</v>
      </c>
      <c r="BD4" s="197">
        <v>297</v>
      </c>
      <c r="BE4" s="197">
        <v>209</v>
      </c>
      <c r="BF4" s="197">
        <v>212</v>
      </c>
      <c r="BG4" s="197">
        <v>295</v>
      </c>
      <c r="BH4" s="197">
        <v>397</v>
      </c>
      <c r="BI4" s="197">
        <v>421</v>
      </c>
      <c r="BJ4" s="197">
        <v>337</v>
      </c>
      <c r="BK4" s="197">
        <v>380</v>
      </c>
      <c r="BL4" s="197">
        <v>285</v>
      </c>
      <c r="BM4" s="197">
        <v>216</v>
      </c>
      <c r="BN4" s="197">
        <v>373</v>
      </c>
      <c r="BO4" s="197">
        <v>385</v>
      </c>
      <c r="BP4" s="197">
        <v>337</v>
      </c>
      <c r="BQ4" s="197">
        <v>309</v>
      </c>
      <c r="BR4" s="197">
        <v>346</v>
      </c>
      <c r="BS4" s="197">
        <v>305</v>
      </c>
      <c r="BT4" s="197">
        <v>244</v>
      </c>
      <c r="BU4" s="197">
        <v>326</v>
      </c>
      <c r="BV4" s="197">
        <v>330</v>
      </c>
      <c r="BW4" s="197">
        <v>329</v>
      </c>
      <c r="BX4" s="197">
        <v>294</v>
      </c>
      <c r="BY4" s="197">
        <v>332</v>
      </c>
      <c r="BZ4" s="197">
        <v>260</v>
      </c>
      <c r="CA4" s="197">
        <v>135</v>
      </c>
      <c r="CB4" s="197">
        <v>400</v>
      </c>
      <c r="CC4" s="197">
        <v>355</v>
      </c>
      <c r="CD4" s="197">
        <v>357</v>
      </c>
      <c r="CE4" s="197">
        <v>330</v>
      </c>
      <c r="CF4" s="197">
        <v>211</v>
      </c>
      <c r="CG4" s="197">
        <v>230</v>
      </c>
      <c r="CH4" s="197">
        <v>248</v>
      </c>
      <c r="CI4" s="197">
        <v>175</v>
      </c>
      <c r="CJ4" s="197">
        <v>201</v>
      </c>
      <c r="CK4" s="197">
        <v>245</v>
      </c>
      <c r="CL4" s="197">
        <v>257</v>
      </c>
      <c r="CM4" s="197">
        <v>200</v>
      </c>
      <c r="CN4" s="197">
        <v>215</v>
      </c>
      <c r="CO4" s="197">
        <v>184</v>
      </c>
      <c r="CP4" s="197">
        <v>157</v>
      </c>
      <c r="CQ4" s="197">
        <v>276</v>
      </c>
      <c r="CR4" s="197">
        <v>248</v>
      </c>
      <c r="CS4" s="197">
        <v>285</v>
      </c>
      <c r="CT4" s="197">
        <v>302</v>
      </c>
      <c r="CU4" s="197">
        <v>247</v>
      </c>
      <c r="CV4" s="197">
        <v>224</v>
      </c>
      <c r="CW4" s="197">
        <v>295</v>
      </c>
      <c r="CX4" s="197">
        <v>286</v>
      </c>
      <c r="CY4" s="197">
        <v>264</v>
      </c>
      <c r="CZ4" s="197">
        <v>297</v>
      </c>
      <c r="DA4" s="197">
        <v>273</v>
      </c>
      <c r="DB4" s="197">
        <v>212</v>
      </c>
      <c r="DC4" s="197">
        <v>232</v>
      </c>
      <c r="DD4" s="197">
        <v>314</v>
      </c>
      <c r="DE4" s="197">
        <v>334</v>
      </c>
      <c r="DF4" s="197">
        <v>295</v>
      </c>
      <c r="DG4" s="197">
        <v>319</v>
      </c>
      <c r="DH4" s="197">
        <v>317</v>
      </c>
      <c r="DI4" s="197">
        <v>281</v>
      </c>
      <c r="DJ4" s="197">
        <v>276</v>
      </c>
      <c r="DK4" s="197">
        <v>385</v>
      </c>
      <c r="DL4" s="197">
        <v>328</v>
      </c>
      <c r="DM4" s="197">
        <v>303</v>
      </c>
      <c r="DN4" s="197">
        <v>319</v>
      </c>
      <c r="DO4" s="197">
        <v>329</v>
      </c>
      <c r="DP4" s="197">
        <v>238</v>
      </c>
      <c r="DQ4" s="197">
        <v>290</v>
      </c>
      <c r="DR4" s="197">
        <v>390</v>
      </c>
      <c r="DS4" s="197">
        <v>350</v>
      </c>
      <c r="DT4" s="197">
        <v>433</v>
      </c>
      <c r="DU4" s="197">
        <v>434</v>
      </c>
      <c r="DV4" s="197">
        <v>401</v>
      </c>
      <c r="DW4" s="197">
        <v>334</v>
      </c>
      <c r="DX4" s="197">
        <v>355</v>
      </c>
      <c r="DY4" s="197">
        <v>424</v>
      </c>
      <c r="DZ4" s="197">
        <v>541</v>
      </c>
      <c r="EA4" s="197">
        <v>545</v>
      </c>
      <c r="EB4" s="197">
        <v>574</v>
      </c>
      <c r="EC4" s="197">
        <v>598</v>
      </c>
      <c r="ED4" s="197">
        <v>598</v>
      </c>
      <c r="EE4" s="197">
        <v>603</v>
      </c>
      <c r="EF4" s="197">
        <v>545</v>
      </c>
      <c r="EG4" s="197">
        <v>1812</v>
      </c>
      <c r="EH4" s="197">
        <v>2885</v>
      </c>
      <c r="EI4" s="197">
        <v>1060</v>
      </c>
      <c r="EJ4" s="197">
        <v>648</v>
      </c>
      <c r="EK4" s="197">
        <v>411</v>
      </c>
      <c r="EL4" s="197">
        <v>393</v>
      </c>
      <c r="EM4" s="197">
        <v>364</v>
      </c>
      <c r="EN4" s="197">
        <v>328</v>
      </c>
      <c r="EO4" s="197">
        <v>359</v>
      </c>
      <c r="EP4" s="197">
        <v>332</v>
      </c>
      <c r="EQ4" s="197">
        <v>333</v>
      </c>
      <c r="ER4" s="197">
        <v>284</v>
      </c>
      <c r="ES4" s="197">
        <v>299</v>
      </c>
      <c r="ET4" s="197">
        <v>398</v>
      </c>
      <c r="EU4" s="197">
        <v>392</v>
      </c>
      <c r="EV4" s="197">
        <v>454</v>
      </c>
      <c r="EW4" s="197">
        <v>489</v>
      </c>
      <c r="EX4" s="197">
        <v>500</v>
      </c>
      <c r="EY4" s="197">
        <v>460</v>
      </c>
      <c r="EZ4" s="197">
        <v>450</v>
      </c>
      <c r="FA4" s="197">
        <v>403</v>
      </c>
      <c r="FB4" s="197">
        <v>373</v>
      </c>
      <c r="FC4" s="197">
        <v>329</v>
      </c>
      <c r="FD4" s="197">
        <v>375</v>
      </c>
      <c r="FE4" s="197">
        <v>600</v>
      </c>
      <c r="FF4" s="197">
        <v>283</v>
      </c>
      <c r="FG4" s="197">
        <v>206</v>
      </c>
      <c r="FH4" s="197">
        <v>298</v>
      </c>
      <c r="FI4" s="197">
        <v>321</v>
      </c>
      <c r="FJ4" s="197">
        <v>286</v>
      </c>
      <c r="FK4" s="197">
        <v>303</v>
      </c>
      <c r="FL4" s="197">
        <v>288</v>
      </c>
      <c r="FM4" s="197">
        <v>257</v>
      </c>
      <c r="FN4" s="197">
        <v>245</v>
      </c>
      <c r="FO4" s="197">
        <v>307</v>
      </c>
      <c r="FP4" s="197">
        <v>278</v>
      </c>
      <c r="FQ4" s="197">
        <v>318</v>
      </c>
      <c r="FR4" s="197">
        <v>313</v>
      </c>
      <c r="FS4" s="197">
        <v>292</v>
      </c>
      <c r="FT4" s="197">
        <v>260</v>
      </c>
      <c r="FU4" s="197">
        <v>252</v>
      </c>
      <c r="FV4" s="197">
        <v>300</v>
      </c>
      <c r="FW4" s="197">
        <v>295</v>
      </c>
      <c r="FX4" s="197">
        <v>298</v>
      </c>
      <c r="FY4" s="197">
        <v>271</v>
      </c>
      <c r="FZ4" s="197">
        <v>272</v>
      </c>
      <c r="GA4" s="197">
        <v>252</v>
      </c>
      <c r="GB4" s="197">
        <v>193</v>
      </c>
      <c r="GC4" s="197">
        <v>253</v>
      </c>
      <c r="GD4" s="197">
        <v>316</v>
      </c>
      <c r="GE4" s="197">
        <v>259</v>
      </c>
      <c r="GF4" s="197">
        <v>273</v>
      </c>
      <c r="GG4" s="197">
        <v>266</v>
      </c>
      <c r="GH4" s="197">
        <v>246</v>
      </c>
      <c r="GI4" s="197">
        <v>215</v>
      </c>
      <c r="GJ4" s="197">
        <v>317</v>
      </c>
      <c r="GK4" s="197">
        <v>311</v>
      </c>
      <c r="GL4" s="197">
        <v>259</v>
      </c>
      <c r="GM4" s="197">
        <v>255</v>
      </c>
      <c r="GN4" s="197">
        <v>236</v>
      </c>
      <c r="GO4" s="197">
        <v>198</v>
      </c>
      <c r="GP4" s="197">
        <v>236</v>
      </c>
      <c r="GQ4" s="197">
        <v>281</v>
      </c>
      <c r="GR4" s="197">
        <v>259</v>
      </c>
      <c r="GS4" s="197">
        <v>256</v>
      </c>
      <c r="GT4" s="197">
        <v>333</v>
      </c>
      <c r="GU4" s="197">
        <v>282</v>
      </c>
      <c r="GV4" s="197">
        <v>282</v>
      </c>
      <c r="GW4" s="197">
        <v>242</v>
      </c>
      <c r="GX4" s="197">
        <v>342</v>
      </c>
      <c r="GY4" s="197">
        <v>315</v>
      </c>
      <c r="GZ4" s="197">
        <v>267</v>
      </c>
      <c r="HA4" s="197">
        <v>272</v>
      </c>
      <c r="HB4" s="197">
        <v>277</v>
      </c>
      <c r="HC4" s="197">
        <v>279</v>
      </c>
      <c r="HD4" s="197">
        <v>256</v>
      </c>
      <c r="HE4" s="197">
        <v>334</v>
      </c>
      <c r="HF4" s="197">
        <v>380</v>
      </c>
      <c r="HG4" s="197">
        <v>422</v>
      </c>
      <c r="HH4" s="197">
        <v>289</v>
      </c>
      <c r="HI4" s="197">
        <v>310</v>
      </c>
      <c r="HJ4" s="197">
        <v>307</v>
      </c>
      <c r="HK4" s="197">
        <v>241</v>
      </c>
      <c r="HL4" s="197">
        <v>337</v>
      </c>
      <c r="HM4" s="197">
        <v>328</v>
      </c>
      <c r="HN4" s="197">
        <v>245</v>
      </c>
      <c r="HO4" s="197">
        <v>236</v>
      </c>
      <c r="HP4" s="197">
        <v>248</v>
      </c>
      <c r="HQ4" s="197">
        <v>261</v>
      </c>
      <c r="HR4" s="197">
        <v>293</v>
      </c>
      <c r="HS4" s="197">
        <v>349</v>
      </c>
      <c r="HT4" s="197">
        <v>345</v>
      </c>
      <c r="HU4" s="197">
        <v>306</v>
      </c>
      <c r="HV4" s="197">
        <v>340</v>
      </c>
      <c r="HW4" s="197">
        <v>322</v>
      </c>
      <c r="HX4" s="197">
        <v>325</v>
      </c>
      <c r="HY4" s="197">
        <v>293</v>
      </c>
      <c r="HZ4" s="197">
        <v>391</v>
      </c>
      <c r="IA4" s="197">
        <v>493</v>
      </c>
      <c r="IB4" s="197">
        <v>561</v>
      </c>
      <c r="IC4" s="197">
        <v>560</v>
      </c>
      <c r="ID4" s="197">
        <v>812</v>
      </c>
      <c r="IE4" s="197">
        <v>849</v>
      </c>
      <c r="IF4" s="197">
        <v>911</v>
      </c>
      <c r="IG4" s="197">
        <v>443</v>
      </c>
      <c r="IH4" s="197">
        <v>322</v>
      </c>
      <c r="II4" s="197">
        <v>333</v>
      </c>
      <c r="IJ4" s="197">
        <v>314</v>
      </c>
      <c r="IK4" s="197">
        <v>308</v>
      </c>
      <c r="IL4" s="197">
        <v>235</v>
      </c>
      <c r="IM4" s="197">
        <v>234</v>
      </c>
      <c r="IN4" s="197">
        <v>296</v>
      </c>
      <c r="IO4" s="197">
        <v>329</v>
      </c>
      <c r="IP4" s="197">
        <v>296</v>
      </c>
      <c r="IQ4" s="197">
        <v>301</v>
      </c>
      <c r="IR4" s="197">
        <v>251</v>
      </c>
      <c r="IS4" s="197">
        <v>248</v>
      </c>
      <c r="IT4" s="197">
        <v>210</v>
      </c>
      <c r="IU4" s="197">
        <v>262</v>
      </c>
      <c r="IV4" s="197">
        <v>297</v>
      </c>
      <c r="IW4" s="197">
        <v>321</v>
      </c>
      <c r="IX4" s="197">
        <v>268</v>
      </c>
      <c r="IY4" s="197">
        <v>269</v>
      </c>
      <c r="IZ4" s="197">
        <v>257</v>
      </c>
      <c r="JA4" s="197">
        <v>138</v>
      </c>
      <c r="JB4" s="197">
        <v>283</v>
      </c>
      <c r="JC4" s="197">
        <v>274</v>
      </c>
      <c r="JD4" s="197">
        <v>296</v>
      </c>
      <c r="JE4" s="197">
        <v>308</v>
      </c>
      <c r="JF4" s="197">
        <v>267</v>
      </c>
      <c r="JG4" s="197">
        <v>223</v>
      </c>
      <c r="JH4" s="197">
        <v>196</v>
      </c>
      <c r="JI4" s="197">
        <v>297</v>
      </c>
      <c r="JJ4" s="197">
        <v>291</v>
      </c>
      <c r="JK4" s="197">
        <v>271</v>
      </c>
      <c r="JL4" s="197">
        <v>294</v>
      </c>
      <c r="JM4" s="197">
        <v>261</v>
      </c>
      <c r="JN4" s="197">
        <v>199</v>
      </c>
      <c r="JO4" s="197">
        <v>224</v>
      </c>
      <c r="JP4" s="197">
        <v>286</v>
      </c>
      <c r="JQ4" s="197">
        <v>345</v>
      </c>
      <c r="JR4" s="197">
        <v>263</v>
      </c>
      <c r="JS4" s="197">
        <v>205</v>
      </c>
      <c r="JT4" s="197">
        <v>216</v>
      </c>
      <c r="JU4" s="197">
        <v>185</v>
      </c>
      <c r="JV4" s="197">
        <v>103</v>
      </c>
      <c r="JW4" s="197">
        <v>203</v>
      </c>
      <c r="JX4" s="197">
        <v>196</v>
      </c>
      <c r="JY4" s="197">
        <v>236</v>
      </c>
      <c r="JZ4" s="197">
        <v>199</v>
      </c>
      <c r="KA4" s="197">
        <v>183</v>
      </c>
      <c r="KB4" s="197">
        <v>165</v>
      </c>
      <c r="KC4" s="197">
        <v>122</v>
      </c>
      <c r="KD4" s="197">
        <v>165</v>
      </c>
      <c r="KE4" s="197">
        <v>205</v>
      </c>
      <c r="KF4" s="197">
        <v>212</v>
      </c>
      <c r="KG4" s="197">
        <v>183</v>
      </c>
      <c r="KH4" s="197">
        <v>167</v>
      </c>
      <c r="KI4" s="197">
        <v>155</v>
      </c>
      <c r="KJ4" s="197">
        <v>115</v>
      </c>
      <c r="KK4" s="197">
        <v>186</v>
      </c>
      <c r="KL4" s="197">
        <v>222</v>
      </c>
      <c r="KM4" s="197">
        <v>180</v>
      </c>
      <c r="KN4" s="197">
        <v>149</v>
      </c>
      <c r="KO4" s="197">
        <v>182</v>
      </c>
      <c r="KP4" s="197">
        <v>140</v>
      </c>
      <c r="KQ4" s="197">
        <v>86</v>
      </c>
      <c r="KR4" s="197">
        <v>186</v>
      </c>
      <c r="KS4" s="197">
        <v>188</v>
      </c>
      <c r="KT4" s="197">
        <v>142</v>
      </c>
      <c r="KU4" s="197">
        <v>193</v>
      </c>
      <c r="KV4" s="197">
        <v>184</v>
      </c>
      <c r="KW4" s="197">
        <v>137</v>
      </c>
      <c r="KX4" s="197">
        <v>129</v>
      </c>
      <c r="KY4" s="197">
        <v>150</v>
      </c>
      <c r="KZ4" s="197">
        <v>201</v>
      </c>
      <c r="LA4" s="197">
        <v>186</v>
      </c>
      <c r="LB4" s="197">
        <v>154</v>
      </c>
      <c r="LC4" s="197">
        <v>136</v>
      </c>
      <c r="LD4" s="197">
        <v>149</v>
      </c>
      <c r="LE4" s="197">
        <v>132</v>
      </c>
      <c r="LF4" s="197">
        <v>173</v>
      </c>
      <c r="LG4" s="197">
        <v>186</v>
      </c>
      <c r="LH4" s="197">
        <v>190</v>
      </c>
      <c r="LI4" s="197">
        <v>158</v>
      </c>
      <c r="LJ4" s="197">
        <v>163</v>
      </c>
      <c r="LK4" s="197">
        <v>152</v>
      </c>
      <c r="LL4" s="197">
        <v>133</v>
      </c>
      <c r="LM4" s="197">
        <v>166</v>
      </c>
      <c r="LN4" s="197">
        <v>166</v>
      </c>
      <c r="LO4" s="197">
        <v>179</v>
      </c>
      <c r="LP4" s="197">
        <v>178</v>
      </c>
      <c r="LQ4" s="197">
        <v>168</v>
      </c>
      <c r="LR4" s="197">
        <v>151</v>
      </c>
      <c r="LS4" s="197">
        <v>107</v>
      </c>
      <c r="LT4" s="197">
        <v>192</v>
      </c>
      <c r="LU4" s="197">
        <v>209</v>
      </c>
      <c r="LV4" s="197">
        <v>191</v>
      </c>
      <c r="LW4" s="197">
        <v>217</v>
      </c>
      <c r="LX4" s="197">
        <v>203</v>
      </c>
      <c r="LY4" s="197">
        <v>198</v>
      </c>
      <c r="LZ4" s="197">
        <v>168</v>
      </c>
      <c r="MA4" s="197">
        <v>201</v>
      </c>
      <c r="MB4" s="197">
        <v>205</v>
      </c>
      <c r="MC4" s="197">
        <v>201</v>
      </c>
      <c r="MD4" s="197">
        <v>178</v>
      </c>
      <c r="ME4" s="197">
        <v>180</v>
      </c>
      <c r="MF4" s="197">
        <v>187</v>
      </c>
      <c r="MG4" s="197">
        <v>164</v>
      </c>
      <c r="MH4" s="197">
        <v>207</v>
      </c>
      <c r="MI4" s="197">
        <v>134</v>
      </c>
      <c r="MJ4" s="197">
        <v>231</v>
      </c>
      <c r="MK4" s="197">
        <v>198</v>
      </c>
      <c r="ML4" s="197">
        <v>202</v>
      </c>
      <c r="MM4" s="197">
        <v>183</v>
      </c>
      <c r="MN4" s="197">
        <v>138</v>
      </c>
      <c r="MO4" s="197">
        <v>232</v>
      </c>
      <c r="MP4" s="197">
        <v>225</v>
      </c>
      <c r="MQ4" s="197">
        <v>201</v>
      </c>
      <c r="MR4" s="197">
        <v>209</v>
      </c>
      <c r="MS4" s="197">
        <v>178</v>
      </c>
      <c r="MT4" s="197">
        <v>218</v>
      </c>
      <c r="MU4" s="197">
        <v>140</v>
      </c>
      <c r="MV4" s="197">
        <v>223</v>
      </c>
      <c r="MW4" s="197">
        <v>282</v>
      </c>
      <c r="MX4" s="197">
        <v>271</v>
      </c>
      <c r="MY4" s="197">
        <v>268</v>
      </c>
      <c r="MZ4" s="197">
        <v>306</v>
      </c>
      <c r="NA4" s="197">
        <v>316</v>
      </c>
      <c r="NB4" s="197">
        <v>243</v>
      </c>
      <c r="NC4" s="197">
        <v>211</v>
      </c>
    </row>
    <row r="5" spans="1:375" x14ac:dyDescent="0.3">
      <c r="A5" s="3" t="s">
        <v>9</v>
      </c>
      <c r="B5" s="50">
        <f t="shared" ref="B5:BM5" si="0">(B3-B4)/B4</f>
        <v>0.53968253968253965</v>
      </c>
      <c r="C5" s="50">
        <f t="shared" si="0"/>
        <v>-3.3003300330033E-2</v>
      </c>
      <c r="D5" s="50">
        <f>(D3-D4)/D4</f>
        <v>-2.1276595744680851E-2</v>
      </c>
      <c r="E5" s="50">
        <f>(E3-E4)/E4</f>
        <v>-3.6764705882352942E-2</v>
      </c>
      <c r="F5" s="50">
        <f t="shared" si="0"/>
        <v>-0.26760563380281688</v>
      </c>
      <c r="G5" s="50">
        <f t="shared" si="0"/>
        <v>-0.43181818181818182</v>
      </c>
      <c r="H5" s="50">
        <f t="shared" si="0"/>
        <v>0.11504424778761062</v>
      </c>
      <c r="I5" s="50">
        <f t="shared" si="0"/>
        <v>7.5117370892018781E-2</v>
      </c>
      <c r="J5" s="50">
        <f t="shared" si="0"/>
        <v>-0.15693430656934307</v>
      </c>
      <c r="K5" s="50">
        <f t="shared" si="0"/>
        <v>-7.7181208053691275E-2</v>
      </c>
      <c r="L5" s="50">
        <f t="shared" si="0"/>
        <v>-0.19245283018867926</v>
      </c>
      <c r="M5" s="50">
        <f t="shared" si="0"/>
        <v>-0.25589225589225589</v>
      </c>
      <c r="N5" s="50">
        <f t="shared" si="0"/>
        <v>-0.59351620947630923</v>
      </c>
      <c r="O5" s="50">
        <f t="shared" si="0"/>
        <v>-0.26241134751773049</v>
      </c>
      <c r="P5" s="50">
        <f t="shared" si="0"/>
        <v>-0.53872053872053871</v>
      </c>
      <c r="Q5" s="50">
        <f t="shared" si="0"/>
        <v>-0.33810888252148996</v>
      </c>
      <c r="R5" s="50">
        <f t="shared" si="0"/>
        <v>-0.37912087912087911</v>
      </c>
      <c r="S5" s="50">
        <f t="shared" si="0"/>
        <v>-0.45542168674698796</v>
      </c>
      <c r="T5" s="50">
        <f t="shared" si="0"/>
        <v>-0.39285714285714285</v>
      </c>
      <c r="U5" s="50">
        <f t="shared" si="0"/>
        <v>-0.5706806282722513</v>
      </c>
      <c r="V5" s="50">
        <f t="shared" si="0"/>
        <v>-0.17314487632508835</v>
      </c>
      <c r="W5" s="50">
        <f t="shared" si="0"/>
        <v>-9.3645484949832769E-2</v>
      </c>
      <c r="X5" s="50">
        <f t="shared" si="0"/>
        <v>-0.22018348623853212</v>
      </c>
      <c r="Y5" s="50">
        <f t="shared" si="0"/>
        <v>-0.65159574468085102</v>
      </c>
      <c r="Z5" s="50">
        <f t="shared" si="0"/>
        <v>-0.28374655647382918</v>
      </c>
      <c r="AA5" s="50">
        <f t="shared" si="0"/>
        <v>-0.39566395663956638</v>
      </c>
      <c r="AB5" s="50">
        <f t="shared" si="0"/>
        <v>-0.47025495750708213</v>
      </c>
      <c r="AC5" s="50">
        <f t="shared" si="0"/>
        <v>-8.9285714285714288E-2</v>
      </c>
      <c r="AD5" s="50">
        <f t="shared" si="0"/>
        <v>-0.16176470588235295</v>
      </c>
      <c r="AE5" s="50">
        <f t="shared" si="0"/>
        <v>-0.27065527065527067</v>
      </c>
      <c r="AF5" s="50">
        <f t="shared" si="0"/>
        <v>-0.34072022160664822</v>
      </c>
      <c r="AG5" s="50">
        <f t="shared" si="0"/>
        <v>-0.40557275541795668</v>
      </c>
      <c r="AH5" s="50">
        <f t="shared" si="0"/>
        <v>-0.46089385474860334</v>
      </c>
      <c r="AI5" s="50">
        <f t="shared" si="0"/>
        <v>-0.57377049180327866</v>
      </c>
      <c r="AJ5" s="50">
        <f t="shared" si="0"/>
        <v>-0.18711656441717792</v>
      </c>
      <c r="AK5" s="50">
        <f t="shared" si="0"/>
        <v>-0.15306122448979592</v>
      </c>
      <c r="AL5" s="50">
        <f t="shared" si="0"/>
        <v>-0.40192926045016075</v>
      </c>
      <c r="AM5" s="50">
        <f t="shared" si="0"/>
        <v>-0.17455621301775148</v>
      </c>
      <c r="AN5" s="50">
        <f t="shared" si="0"/>
        <v>0.24409448818897639</v>
      </c>
      <c r="AO5" s="50">
        <f t="shared" si="0"/>
        <v>-0.38461538461538464</v>
      </c>
      <c r="AP5" s="50">
        <f t="shared" si="0"/>
        <v>-0.43695014662756598</v>
      </c>
      <c r="AQ5" s="50">
        <f t="shared" si="0"/>
        <v>-0.25</v>
      </c>
      <c r="AR5" s="50">
        <f t="shared" si="0"/>
        <v>-9.0592334494773524E-2</v>
      </c>
      <c r="AS5" s="50">
        <f t="shared" si="0"/>
        <v>-0.45086705202312138</v>
      </c>
      <c r="AT5" s="50">
        <f t="shared" si="0"/>
        <v>-0.46253229974160209</v>
      </c>
      <c r="AU5" s="50">
        <f t="shared" si="0"/>
        <v>-9.7222222222222224E-2</v>
      </c>
      <c r="AV5" s="50">
        <f t="shared" si="0"/>
        <v>-0.30555555555555558</v>
      </c>
      <c r="AW5" s="50">
        <f t="shared" si="0"/>
        <v>-0.59654178674351588</v>
      </c>
      <c r="AX5" s="50">
        <f t="shared" si="0"/>
        <v>-2.3728813559322035E-2</v>
      </c>
      <c r="AY5" s="50">
        <f t="shared" si="0"/>
        <v>-9.6085409252669035E-2</v>
      </c>
      <c r="AZ5" s="50">
        <f t="shared" si="0"/>
        <v>-0.24260355029585798</v>
      </c>
      <c r="BA5" s="50">
        <f t="shared" si="0"/>
        <v>-0.31301939058171746</v>
      </c>
      <c r="BB5" s="50">
        <f t="shared" si="0"/>
        <v>-0.20821114369501467</v>
      </c>
      <c r="BC5" s="50">
        <f t="shared" si="0"/>
        <v>-0.25589225589225589</v>
      </c>
      <c r="BD5" s="50">
        <f t="shared" si="0"/>
        <v>-0.27272727272727271</v>
      </c>
      <c r="BE5" s="50">
        <f t="shared" si="0"/>
        <v>0.17703349282296652</v>
      </c>
      <c r="BF5" s="50">
        <f t="shared" si="0"/>
        <v>0.26415094339622641</v>
      </c>
      <c r="BG5" s="50">
        <f t="shared" si="0"/>
        <v>-8.8135593220338981E-2</v>
      </c>
      <c r="BH5" s="50">
        <f t="shared" si="0"/>
        <v>-0.32745591939546598</v>
      </c>
      <c r="BI5" s="50">
        <f t="shared" si="0"/>
        <v>-0.36579572446555819</v>
      </c>
      <c r="BJ5" s="50">
        <f t="shared" si="0"/>
        <v>-0.32047477744807124</v>
      </c>
      <c r="BK5" s="50">
        <f t="shared" si="0"/>
        <v>-0.4631578947368421</v>
      </c>
      <c r="BL5" s="50">
        <f t="shared" si="0"/>
        <v>2.1052631578947368E-2</v>
      </c>
      <c r="BM5" s="50">
        <f t="shared" si="0"/>
        <v>0.18518518518518517</v>
      </c>
      <c r="BN5" s="50">
        <f t="shared" ref="BN5:DY5" si="1">(BN3-BN4)/BN4</f>
        <v>-0.28686327077747992</v>
      </c>
      <c r="BO5" s="50">
        <f t="shared" si="1"/>
        <v>-0.2857142857142857</v>
      </c>
      <c r="BP5" s="50">
        <f t="shared" si="1"/>
        <v>-0.17804154302670624</v>
      </c>
      <c r="BQ5" s="50">
        <f t="shared" si="1"/>
        <v>-0.26537216828478966</v>
      </c>
      <c r="BR5" s="50">
        <f t="shared" si="1"/>
        <v>-0.53757225433526012</v>
      </c>
      <c r="BS5" s="50">
        <f t="shared" si="1"/>
        <v>-1.3114754098360656E-2</v>
      </c>
      <c r="BT5" s="50">
        <f t="shared" si="1"/>
        <v>0.17622950819672131</v>
      </c>
      <c r="BU5" s="50">
        <f t="shared" si="1"/>
        <v>-0.15030674846625766</v>
      </c>
      <c r="BV5" s="50">
        <f t="shared" si="1"/>
        <v>-0.12121212121212122</v>
      </c>
      <c r="BW5" s="50">
        <f t="shared" si="1"/>
        <v>-0.10942249240121581</v>
      </c>
      <c r="BX5" s="50">
        <f t="shared" si="1"/>
        <v>-0.10884353741496598</v>
      </c>
      <c r="BY5" s="50">
        <f t="shared" si="1"/>
        <v>-0.39156626506024095</v>
      </c>
      <c r="BZ5" s="50">
        <f t="shared" si="1"/>
        <v>0.18461538461538463</v>
      </c>
      <c r="CA5" s="50">
        <f t="shared" si="1"/>
        <v>1.1851851851851851</v>
      </c>
      <c r="CB5" s="50">
        <f t="shared" si="1"/>
        <v>-0.17249999999999999</v>
      </c>
      <c r="CC5" s="50">
        <f t="shared" si="1"/>
        <v>-0.30704225352112674</v>
      </c>
      <c r="CD5" s="50">
        <f t="shared" si="1"/>
        <v>-4.7619047619047616E-2</v>
      </c>
      <c r="CE5" s="50">
        <f t="shared" si="1"/>
        <v>-0.17575757575757575</v>
      </c>
      <c r="CF5" s="50">
        <f t="shared" si="1"/>
        <v>0.32227488151658767</v>
      </c>
      <c r="CG5" s="50">
        <f t="shared" si="1"/>
        <v>0.58260869565217388</v>
      </c>
      <c r="CH5" s="50">
        <f t="shared" si="1"/>
        <v>0.51209677419354838</v>
      </c>
      <c r="CI5" s="50">
        <f t="shared" si="1"/>
        <v>0.29714285714285715</v>
      </c>
      <c r="CJ5" s="50">
        <f t="shared" si="1"/>
        <v>0.35820895522388058</v>
      </c>
      <c r="CK5" s="50">
        <f t="shared" si="1"/>
        <v>0.1306122448979592</v>
      </c>
      <c r="CL5" s="50">
        <f t="shared" si="1"/>
        <v>0.14785992217898833</v>
      </c>
      <c r="CM5" s="50">
        <f t="shared" si="1"/>
        <v>0.14499999999999999</v>
      </c>
      <c r="CN5" s="50">
        <f t="shared" si="1"/>
        <v>0.33953488372093021</v>
      </c>
      <c r="CO5" s="50">
        <f t="shared" si="1"/>
        <v>0.65760869565217395</v>
      </c>
      <c r="CP5" s="50">
        <f t="shared" si="1"/>
        <v>0.21019108280254778</v>
      </c>
      <c r="CQ5" s="50">
        <f t="shared" si="1"/>
        <v>8.3333333333333329E-2</v>
      </c>
      <c r="CR5" s="50">
        <f t="shared" si="1"/>
        <v>0.15725806451612903</v>
      </c>
      <c r="CS5" s="50">
        <f t="shared" si="1"/>
        <v>1.4035087719298246E-2</v>
      </c>
      <c r="CT5" s="50">
        <f t="shared" si="1"/>
        <v>-0.45695364238410596</v>
      </c>
      <c r="CU5" s="50">
        <f t="shared" si="1"/>
        <v>0.26315789473684209</v>
      </c>
      <c r="CV5" s="50">
        <f t="shared" si="1"/>
        <v>0.27232142857142855</v>
      </c>
      <c r="CW5" s="50">
        <f t="shared" si="1"/>
        <v>-0.36949152542372882</v>
      </c>
      <c r="CX5" s="50">
        <f t="shared" si="1"/>
        <v>4.195804195804196E-2</v>
      </c>
      <c r="CY5" s="50">
        <f t="shared" si="1"/>
        <v>5.3030303030303032E-2</v>
      </c>
      <c r="CZ5" s="50">
        <f t="shared" si="1"/>
        <v>-0.11784511784511785</v>
      </c>
      <c r="DA5" s="50">
        <f t="shared" si="1"/>
        <v>-0.26373626373626374</v>
      </c>
      <c r="DB5" s="50">
        <f t="shared" si="1"/>
        <v>0.42452830188679247</v>
      </c>
      <c r="DC5" s="50">
        <f t="shared" si="1"/>
        <v>0.22413793103448276</v>
      </c>
      <c r="DD5" s="50">
        <f t="shared" si="1"/>
        <v>-0.24840764331210191</v>
      </c>
      <c r="DE5" s="50">
        <f t="shared" si="1"/>
        <v>-0.20958083832335328</v>
      </c>
      <c r="DF5" s="50">
        <f t="shared" si="1"/>
        <v>0.13559322033898305</v>
      </c>
      <c r="DG5" s="50">
        <f t="shared" si="1"/>
        <v>-0.15047021943573669</v>
      </c>
      <c r="DH5" s="50">
        <f t="shared" si="1"/>
        <v>-7.8864353312302835E-2</v>
      </c>
      <c r="DI5" s="50">
        <f t="shared" si="1"/>
        <v>0.16370106761565836</v>
      </c>
      <c r="DJ5" s="50">
        <f t="shared" si="1"/>
        <v>-0.2318840579710145</v>
      </c>
      <c r="DK5" s="50">
        <f t="shared" si="1"/>
        <v>-0.23896103896103896</v>
      </c>
      <c r="DL5" s="50">
        <f t="shared" si="1"/>
        <v>-7.621951219512195E-2</v>
      </c>
      <c r="DM5" s="50">
        <f t="shared" si="1"/>
        <v>-8.2508250825082508E-2</v>
      </c>
      <c r="DN5" s="50">
        <f t="shared" si="1"/>
        <v>-0.10658307210031348</v>
      </c>
      <c r="DO5" s="50">
        <f t="shared" si="1"/>
        <v>-0.44072948328267475</v>
      </c>
      <c r="DP5" s="50">
        <f t="shared" si="1"/>
        <v>0.61344537815126055</v>
      </c>
      <c r="DQ5" s="50">
        <f t="shared" si="1"/>
        <v>0.18620689655172415</v>
      </c>
      <c r="DR5" s="50">
        <f t="shared" si="1"/>
        <v>-0.11794871794871795</v>
      </c>
      <c r="DS5" s="50">
        <f t="shared" si="1"/>
        <v>2.5714285714285714E-2</v>
      </c>
      <c r="DT5" s="50">
        <f t="shared" si="1"/>
        <v>-0.10854503464203233</v>
      </c>
      <c r="DU5" s="50">
        <f t="shared" si="1"/>
        <v>-0.24654377880184331</v>
      </c>
      <c r="DV5" s="50">
        <f t="shared" si="1"/>
        <v>-0.43890274314214461</v>
      </c>
      <c r="DW5" s="50">
        <f t="shared" si="1"/>
        <v>9.2814371257485026E-2</v>
      </c>
      <c r="DX5" s="50">
        <f t="shared" si="1"/>
        <v>0.53239436619718306</v>
      </c>
      <c r="DY5" s="50">
        <f t="shared" si="1"/>
        <v>-0.16745283018867924</v>
      </c>
      <c r="DZ5" s="50">
        <f t="shared" ref="DZ5:GK5" si="2">(DZ3-DZ4)/DZ4</f>
        <v>-0.18114602587800369</v>
      </c>
      <c r="EA5" s="50">
        <f t="shared" si="2"/>
        <v>-0.12293577981651377</v>
      </c>
      <c r="EB5" s="50">
        <f t="shared" si="2"/>
        <v>-0.24912891986062718</v>
      </c>
      <c r="EC5" s="50">
        <f t="shared" si="2"/>
        <v>-0.38294314381270905</v>
      </c>
      <c r="ED5" s="50">
        <f t="shared" si="2"/>
        <v>0.19899665551839466</v>
      </c>
      <c r="EE5" s="50">
        <f t="shared" si="2"/>
        <v>0.36650082918739635</v>
      </c>
      <c r="EF5" s="50">
        <f t="shared" si="2"/>
        <v>0.62752293577981655</v>
      </c>
      <c r="EG5" s="50">
        <f t="shared" si="2"/>
        <v>-0.16777041942604856</v>
      </c>
      <c r="EH5" s="50">
        <f t="shared" si="2"/>
        <v>-9.7053726169844014E-3</v>
      </c>
      <c r="EI5" s="50">
        <f t="shared" si="2"/>
        <v>-0.26037735849056604</v>
      </c>
      <c r="EJ5" s="50">
        <f t="shared" si="2"/>
        <v>-0.49537037037037035</v>
      </c>
      <c r="EK5" s="50">
        <f t="shared" si="2"/>
        <v>2.4330900243309003E-3</v>
      </c>
      <c r="EL5" s="50">
        <f t="shared" si="2"/>
        <v>-0.16030534351145037</v>
      </c>
      <c r="EM5" s="50">
        <f t="shared" si="2"/>
        <v>-0.40659340659340659</v>
      </c>
      <c r="EN5" s="50">
        <f t="shared" si="2"/>
        <v>-7.3170731707317069E-2</v>
      </c>
      <c r="EO5" s="50">
        <f t="shared" si="2"/>
        <v>-0.25348189415041783</v>
      </c>
      <c r="EP5" s="50">
        <f t="shared" si="2"/>
        <v>-0.20783132530120482</v>
      </c>
      <c r="EQ5" s="50">
        <f t="shared" si="2"/>
        <v>-0.43843843843843844</v>
      </c>
      <c r="ER5" s="50">
        <f t="shared" si="2"/>
        <v>5.9859154929577461E-2</v>
      </c>
      <c r="ES5" s="50">
        <f t="shared" si="2"/>
        <v>0.10367892976588629</v>
      </c>
      <c r="ET5" s="50">
        <f t="shared" si="2"/>
        <v>-0.23115577889447236</v>
      </c>
      <c r="EU5" s="50">
        <f t="shared" si="2"/>
        <v>-0.25255102040816324</v>
      </c>
      <c r="EV5" s="50">
        <f t="shared" si="2"/>
        <v>-0.28414096916299558</v>
      </c>
      <c r="EW5" s="50">
        <f t="shared" si="2"/>
        <v>-0.28834355828220859</v>
      </c>
      <c r="EX5" s="50">
        <f t="shared" si="2"/>
        <v>-0.498</v>
      </c>
      <c r="EY5" s="50">
        <f t="shared" si="2"/>
        <v>-0.30217391304347824</v>
      </c>
      <c r="EZ5" s="50">
        <f t="shared" si="2"/>
        <v>-0.40444444444444444</v>
      </c>
      <c r="FA5" s="50">
        <f t="shared" si="2"/>
        <v>-0.24317617866004962</v>
      </c>
      <c r="FB5" s="50">
        <f t="shared" si="2"/>
        <v>-0.26273458445040215</v>
      </c>
      <c r="FC5" s="50">
        <f t="shared" si="2"/>
        <v>-7.29483282674772E-2</v>
      </c>
      <c r="FD5" s="50">
        <f t="shared" si="2"/>
        <v>-0.15466666666666667</v>
      </c>
      <c r="FE5" s="50">
        <f t="shared" si="2"/>
        <v>-0.66833333333333333</v>
      </c>
      <c r="FF5" s="50">
        <f t="shared" si="2"/>
        <v>-1.7667844522968199E-2</v>
      </c>
      <c r="FG5" s="50">
        <f t="shared" si="2"/>
        <v>0.39320388349514562</v>
      </c>
      <c r="FH5" s="50">
        <f t="shared" si="2"/>
        <v>-6.3758389261744972E-2</v>
      </c>
      <c r="FI5" s="50">
        <f t="shared" si="2"/>
        <v>-0.19626168224299065</v>
      </c>
      <c r="FJ5" s="50">
        <f t="shared" si="2"/>
        <v>-6.6433566433566432E-2</v>
      </c>
      <c r="FK5" s="50">
        <f t="shared" si="2"/>
        <v>-0.22772277227722773</v>
      </c>
      <c r="FL5" s="50">
        <f t="shared" si="2"/>
        <v>-0.3125</v>
      </c>
      <c r="FM5" s="50">
        <f t="shared" si="2"/>
        <v>-6.2256809338521402E-2</v>
      </c>
      <c r="FN5" s="50">
        <f t="shared" si="2"/>
        <v>0.18775510204081633</v>
      </c>
      <c r="FO5" s="50">
        <f t="shared" si="2"/>
        <v>-0.22149837133550487</v>
      </c>
      <c r="FP5" s="50">
        <f t="shared" si="2"/>
        <v>-0.10071942446043165</v>
      </c>
      <c r="FQ5" s="50">
        <f t="shared" si="2"/>
        <v>-0.23584905660377359</v>
      </c>
      <c r="FR5" s="50">
        <f t="shared" si="2"/>
        <v>-0.29392971246006389</v>
      </c>
      <c r="FS5" s="50">
        <f t="shared" si="2"/>
        <v>-0.19178082191780821</v>
      </c>
      <c r="FT5" s="50">
        <f t="shared" si="2"/>
        <v>0.15</v>
      </c>
      <c r="FU5" s="50">
        <f t="shared" si="2"/>
        <v>3.968253968253968E-2</v>
      </c>
      <c r="FV5" s="50">
        <f t="shared" si="2"/>
        <v>-0.16333333333333333</v>
      </c>
      <c r="FW5" s="50">
        <f t="shared" si="2"/>
        <v>-0.15593220338983052</v>
      </c>
      <c r="FX5" s="50">
        <f t="shared" si="2"/>
        <v>-0.10738255033557047</v>
      </c>
      <c r="FY5" s="50">
        <f t="shared" si="2"/>
        <v>-0.14391143911439114</v>
      </c>
      <c r="FZ5" s="50">
        <f t="shared" si="2"/>
        <v>-0.25</v>
      </c>
      <c r="GA5" s="50">
        <f t="shared" si="2"/>
        <v>1.1904761904761904E-2</v>
      </c>
      <c r="GB5" s="50">
        <f t="shared" si="2"/>
        <v>0.33160621761658032</v>
      </c>
      <c r="GC5" s="50">
        <f t="shared" si="2"/>
        <v>9.4861660079051377E-2</v>
      </c>
      <c r="GD5" s="50">
        <f t="shared" si="2"/>
        <v>-0.13607594936708861</v>
      </c>
      <c r="GE5" s="50">
        <f t="shared" si="2"/>
        <v>1.9305019305019305E-2</v>
      </c>
      <c r="GF5" s="50">
        <f t="shared" si="2"/>
        <v>-0.21245421245421245</v>
      </c>
      <c r="GG5" s="50">
        <f t="shared" si="2"/>
        <v>-0.32706766917293234</v>
      </c>
      <c r="GH5" s="50">
        <f t="shared" si="2"/>
        <v>0.12195121951219512</v>
      </c>
      <c r="GI5" s="50">
        <f t="shared" si="2"/>
        <v>3.255813953488372E-2</v>
      </c>
      <c r="GJ5" s="50">
        <f t="shared" si="2"/>
        <v>-0.35015772870662459</v>
      </c>
      <c r="GK5" s="50">
        <f t="shared" si="2"/>
        <v>-0.29260450160771706</v>
      </c>
      <c r="GL5" s="50">
        <f t="shared" ref="GL5:IW5" si="3">(GL3-GL4)/GL4</f>
        <v>-0.26640926640926643</v>
      </c>
      <c r="GM5" s="50">
        <f t="shared" si="3"/>
        <v>-0.32156862745098042</v>
      </c>
      <c r="GN5" s="50">
        <f t="shared" si="3"/>
        <v>-0.33898305084745761</v>
      </c>
      <c r="GO5" s="50">
        <f t="shared" si="3"/>
        <v>-1</v>
      </c>
      <c r="GP5" s="50">
        <f t="shared" si="3"/>
        <v>-1</v>
      </c>
      <c r="GQ5" s="50">
        <f t="shared" si="3"/>
        <v>-1</v>
      </c>
      <c r="GR5" s="50">
        <f t="shared" si="3"/>
        <v>-1</v>
      </c>
      <c r="GS5" s="50">
        <f t="shared" si="3"/>
        <v>-1</v>
      </c>
      <c r="GT5" s="50">
        <f t="shared" si="3"/>
        <v>-1</v>
      </c>
      <c r="GU5" s="50">
        <f t="shared" si="3"/>
        <v>-1</v>
      </c>
      <c r="GV5" s="50">
        <f t="shared" si="3"/>
        <v>-1</v>
      </c>
      <c r="GW5" s="50">
        <f t="shared" si="3"/>
        <v>-1</v>
      </c>
      <c r="GX5" s="50">
        <f t="shared" si="3"/>
        <v>-1</v>
      </c>
      <c r="GY5" s="50">
        <f t="shared" si="3"/>
        <v>-1</v>
      </c>
      <c r="GZ5" s="50">
        <f t="shared" si="3"/>
        <v>-1</v>
      </c>
      <c r="HA5" s="50">
        <f t="shared" si="3"/>
        <v>-1</v>
      </c>
      <c r="HB5" s="50">
        <f t="shared" si="3"/>
        <v>-1</v>
      </c>
      <c r="HC5" s="50">
        <f t="shared" si="3"/>
        <v>-1</v>
      </c>
      <c r="HD5" s="50">
        <f t="shared" si="3"/>
        <v>-1</v>
      </c>
      <c r="HE5" s="50">
        <f t="shared" si="3"/>
        <v>-1</v>
      </c>
      <c r="HF5" s="50">
        <f t="shared" si="3"/>
        <v>-1</v>
      </c>
      <c r="HG5" s="50">
        <f t="shared" si="3"/>
        <v>-1</v>
      </c>
      <c r="HH5" s="50">
        <f t="shared" si="3"/>
        <v>-1</v>
      </c>
      <c r="HI5" s="50">
        <f t="shared" si="3"/>
        <v>-1</v>
      </c>
      <c r="HJ5" s="50">
        <f t="shared" si="3"/>
        <v>-1</v>
      </c>
      <c r="HK5" s="50">
        <f t="shared" si="3"/>
        <v>-1</v>
      </c>
      <c r="HL5" s="50">
        <f t="shared" si="3"/>
        <v>-1</v>
      </c>
      <c r="HM5" s="50">
        <f t="shared" si="3"/>
        <v>-1</v>
      </c>
      <c r="HN5" s="50">
        <f t="shared" si="3"/>
        <v>-1</v>
      </c>
      <c r="HO5" s="50">
        <f t="shared" si="3"/>
        <v>-1</v>
      </c>
      <c r="HP5" s="50">
        <f t="shared" si="3"/>
        <v>-1</v>
      </c>
      <c r="HQ5" s="50">
        <f t="shared" si="3"/>
        <v>-1</v>
      </c>
      <c r="HR5" s="50">
        <f t="shared" si="3"/>
        <v>-1</v>
      </c>
      <c r="HS5" s="50">
        <f t="shared" si="3"/>
        <v>-1</v>
      </c>
      <c r="HT5" s="50">
        <f t="shared" si="3"/>
        <v>-1</v>
      </c>
      <c r="HU5" s="50">
        <f t="shared" si="3"/>
        <v>-1</v>
      </c>
      <c r="HV5" s="50">
        <f t="shared" si="3"/>
        <v>-1</v>
      </c>
      <c r="HW5" s="50">
        <f t="shared" si="3"/>
        <v>-1</v>
      </c>
      <c r="HX5" s="50">
        <f t="shared" si="3"/>
        <v>-1</v>
      </c>
      <c r="HY5" s="50">
        <f t="shared" si="3"/>
        <v>-1</v>
      </c>
      <c r="HZ5" s="50">
        <f t="shared" si="3"/>
        <v>-1</v>
      </c>
      <c r="IA5" s="50">
        <f t="shared" si="3"/>
        <v>-1</v>
      </c>
      <c r="IB5" s="50">
        <f t="shared" si="3"/>
        <v>-1</v>
      </c>
      <c r="IC5" s="50">
        <f t="shared" si="3"/>
        <v>-1</v>
      </c>
      <c r="ID5" s="50">
        <f t="shared" si="3"/>
        <v>-1</v>
      </c>
      <c r="IE5" s="50">
        <f t="shared" si="3"/>
        <v>-1</v>
      </c>
      <c r="IF5" s="50">
        <f t="shared" si="3"/>
        <v>-1</v>
      </c>
      <c r="IG5" s="50">
        <f t="shared" si="3"/>
        <v>-1</v>
      </c>
      <c r="IH5" s="50">
        <f t="shared" si="3"/>
        <v>-1</v>
      </c>
      <c r="II5" s="50">
        <f t="shared" si="3"/>
        <v>-1</v>
      </c>
      <c r="IJ5" s="50">
        <f t="shared" si="3"/>
        <v>-1</v>
      </c>
      <c r="IK5" s="50">
        <f t="shared" si="3"/>
        <v>-1</v>
      </c>
      <c r="IL5" s="50">
        <f t="shared" si="3"/>
        <v>-1</v>
      </c>
      <c r="IM5" s="50">
        <f t="shared" si="3"/>
        <v>-1</v>
      </c>
      <c r="IN5" s="50">
        <f t="shared" si="3"/>
        <v>-1</v>
      </c>
      <c r="IO5" s="50">
        <f t="shared" si="3"/>
        <v>-1</v>
      </c>
      <c r="IP5" s="50">
        <f t="shared" si="3"/>
        <v>-1</v>
      </c>
      <c r="IQ5" s="50">
        <f t="shared" si="3"/>
        <v>-1</v>
      </c>
      <c r="IR5" s="50">
        <f t="shared" si="3"/>
        <v>-1</v>
      </c>
      <c r="IS5" s="50">
        <f t="shared" si="3"/>
        <v>-1</v>
      </c>
      <c r="IT5" s="50">
        <f t="shared" si="3"/>
        <v>-1</v>
      </c>
      <c r="IU5" s="50">
        <f t="shared" si="3"/>
        <v>-1</v>
      </c>
      <c r="IV5" s="50">
        <f t="shared" si="3"/>
        <v>-1</v>
      </c>
      <c r="IW5" s="50">
        <f t="shared" si="3"/>
        <v>-1</v>
      </c>
      <c r="IX5" s="50">
        <f t="shared" ref="IX5:LI5" si="4">(IX3-IX4)/IX4</f>
        <v>-1</v>
      </c>
      <c r="IY5" s="50">
        <f t="shared" si="4"/>
        <v>-1</v>
      </c>
      <c r="IZ5" s="50">
        <f t="shared" si="4"/>
        <v>-1</v>
      </c>
      <c r="JA5" s="50">
        <f t="shared" si="4"/>
        <v>-1</v>
      </c>
      <c r="JB5" s="50">
        <f t="shared" si="4"/>
        <v>-1</v>
      </c>
      <c r="JC5" s="50">
        <f t="shared" si="4"/>
        <v>-1</v>
      </c>
      <c r="JD5" s="50">
        <f t="shared" si="4"/>
        <v>-1</v>
      </c>
      <c r="JE5" s="50">
        <f t="shared" si="4"/>
        <v>-1</v>
      </c>
      <c r="JF5" s="50">
        <f t="shared" si="4"/>
        <v>-1</v>
      </c>
      <c r="JG5" s="50">
        <f t="shared" si="4"/>
        <v>-1</v>
      </c>
      <c r="JH5" s="50">
        <f t="shared" si="4"/>
        <v>-1</v>
      </c>
      <c r="JI5" s="50">
        <f t="shared" si="4"/>
        <v>-1</v>
      </c>
      <c r="JJ5" s="50">
        <f t="shared" si="4"/>
        <v>-1</v>
      </c>
      <c r="JK5" s="50">
        <f t="shared" si="4"/>
        <v>-1</v>
      </c>
      <c r="JL5" s="50">
        <f t="shared" si="4"/>
        <v>-1</v>
      </c>
      <c r="JM5" s="50">
        <f t="shared" si="4"/>
        <v>-1</v>
      </c>
      <c r="JN5" s="50">
        <f t="shared" si="4"/>
        <v>-1</v>
      </c>
      <c r="JO5" s="50">
        <f t="shared" si="4"/>
        <v>-1</v>
      </c>
      <c r="JP5" s="50">
        <f t="shared" si="4"/>
        <v>-1</v>
      </c>
      <c r="JQ5" s="50">
        <f t="shared" si="4"/>
        <v>-1</v>
      </c>
      <c r="JR5" s="50">
        <f t="shared" si="4"/>
        <v>-1</v>
      </c>
      <c r="JS5" s="50">
        <f t="shared" si="4"/>
        <v>-1</v>
      </c>
      <c r="JT5" s="50">
        <f t="shared" si="4"/>
        <v>-1</v>
      </c>
      <c r="JU5" s="50">
        <f t="shared" si="4"/>
        <v>-1</v>
      </c>
      <c r="JV5" s="50">
        <f t="shared" si="4"/>
        <v>-1</v>
      </c>
      <c r="JW5" s="50">
        <f t="shared" si="4"/>
        <v>-1</v>
      </c>
      <c r="JX5" s="50">
        <f t="shared" si="4"/>
        <v>-1</v>
      </c>
      <c r="JY5" s="50">
        <f t="shared" si="4"/>
        <v>-1</v>
      </c>
      <c r="JZ5" s="50">
        <f t="shared" si="4"/>
        <v>-1</v>
      </c>
      <c r="KA5" s="50">
        <f t="shared" si="4"/>
        <v>-1</v>
      </c>
      <c r="KB5" s="50">
        <f t="shared" si="4"/>
        <v>-1</v>
      </c>
      <c r="KC5" s="50">
        <f t="shared" si="4"/>
        <v>-1</v>
      </c>
      <c r="KD5" s="50">
        <f t="shared" si="4"/>
        <v>-1</v>
      </c>
      <c r="KE5" s="50">
        <f t="shared" si="4"/>
        <v>-1</v>
      </c>
      <c r="KF5" s="50">
        <f t="shared" si="4"/>
        <v>-1</v>
      </c>
      <c r="KG5" s="50">
        <f t="shared" si="4"/>
        <v>-1</v>
      </c>
      <c r="KH5" s="50">
        <f t="shared" si="4"/>
        <v>-1</v>
      </c>
      <c r="KI5" s="50">
        <f t="shared" si="4"/>
        <v>-1</v>
      </c>
      <c r="KJ5" s="50">
        <f t="shared" si="4"/>
        <v>-1</v>
      </c>
      <c r="KK5" s="50">
        <f t="shared" si="4"/>
        <v>-1</v>
      </c>
      <c r="KL5" s="50">
        <f t="shared" si="4"/>
        <v>-1</v>
      </c>
      <c r="KM5" s="50">
        <f t="shared" si="4"/>
        <v>-1</v>
      </c>
      <c r="KN5" s="50">
        <f t="shared" si="4"/>
        <v>-1</v>
      </c>
      <c r="KO5" s="50">
        <f t="shared" si="4"/>
        <v>-1</v>
      </c>
      <c r="KP5" s="50">
        <f t="shared" si="4"/>
        <v>-1</v>
      </c>
      <c r="KQ5" s="50">
        <f t="shared" si="4"/>
        <v>-1</v>
      </c>
      <c r="KR5" s="50">
        <f t="shared" si="4"/>
        <v>-1</v>
      </c>
      <c r="KS5" s="50">
        <f t="shared" si="4"/>
        <v>-1</v>
      </c>
      <c r="KT5" s="50">
        <f t="shared" si="4"/>
        <v>-1</v>
      </c>
      <c r="KU5" s="50">
        <f t="shared" si="4"/>
        <v>-1</v>
      </c>
      <c r="KV5" s="50">
        <f t="shared" si="4"/>
        <v>-1</v>
      </c>
      <c r="KW5" s="50">
        <f t="shared" si="4"/>
        <v>-1</v>
      </c>
      <c r="KX5" s="50">
        <f t="shared" si="4"/>
        <v>-1</v>
      </c>
      <c r="KY5" s="50">
        <f t="shared" si="4"/>
        <v>-1</v>
      </c>
      <c r="KZ5" s="50">
        <f t="shared" si="4"/>
        <v>-1</v>
      </c>
      <c r="LA5" s="50">
        <f t="shared" si="4"/>
        <v>-1</v>
      </c>
      <c r="LB5" s="50">
        <f t="shared" si="4"/>
        <v>-1</v>
      </c>
      <c r="LC5" s="50">
        <f t="shared" si="4"/>
        <v>-1</v>
      </c>
      <c r="LD5" s="50">
        <f t="shared" si="4"/>
        <v>-1</v>
      </c>
      <c r="LE5" s="50">
        <f t="shared" si="4"/>
        <v>-1</v>
      </c>
      <c r="LF5" s="50">
        <f t="shared" si="4"/>
        <v>-1</v>
      </c>
      <c r="LG5" s="50">
        <f t="shared" si="4"/>
        <v>-1</v>
      </c>
      <c r="LH5" s="50">
        <f t="shared" si="4"/>
        <v>-1</v>
      </c>
      <c r="LI5" s="50">
        <f t="shared" si="4"/>
        <v>-1</v>
      </c>
      <c r="LJ5" s="50">
        <f t="shared" ref="LJ5:NC5" si="5">(LJ3-LJ4)/LJ4</f>
        <v>-1</v>
      </c>
      <c r="LK5" s="50">
        <f t="shared" si="5"/>
        <v>-1</v>
      </c>
      <c r="LL5" s="50">
        <f t="shared" si="5"/>
        <v>-1</v>
      </c>
      <c r="LM5" s="50">
        <f t="shared" si="5"/>
        <v>-1</v>
      </c>
      <c r="LN5" s="50">
        <f t="shared" si="5"/>
        <v>-1</v>
      </c>
      <c r="LO5" s="50">
        <f t="shared" si="5"/>
        <v>-1</v>
      </c>
      <c r="LP5" s="50">
        <f t="shared" si="5"/>
        <v>-1</v>
      </c>
      <c r="LQ5" s="50">
        <f t="shared" si="5"/>
        <v>-1</v>
      </c>
      <c r="LR5" s="50">
        <f t="shared" si="5"/>
        <v>-1</v>
      </c>
      <c r="LS5" s="50">
        <f t="shared" si="5"/>
        <v>-1</v>
      </c>
      <c r="LT5" s="50">
        <f t="shared" si="5"/>
        <v>-1</v>
      </c>
      <c r="LU5" s="50">
        <f t="shared" si="5"/>
        <v>-1</v>
      </c>
      <c r="LV5" s="50">
        <f t="shared" si="5"/>
        <v>-1</v>
      </c>
      <c r="LW5" s="50">
        <f t="shared" si="5"/>
        <v>-1</v>
      </c>
      <c r="LX5" s="50">
        <f t="shared" si="5"/>
        <v>-1</v>
      </c>
      <c r="LY5" s="50">
        <f t="shared" si="5"/>
        <v>-1</v>
      </c>
      <c r="LZ5" s="50">
        <f t="shared" si="5"/>
        <v>-1</v>
      </c>
      <c r="MA5" s="50">
        <f t="shared" si="5"/>
        <v>-1</v>
      </c>
      <c r="MB5" s="50">
        <f t="shared" si="5"/>
        <v>-1</v>
      </c>
      <c r="MC5" s="50">
        <f t="shared" si="5"/>
        <v>-1</v>
      </c>
      <c r="MD5" s="50">
        <f t="shared" si="5"/>
        <v>-1</v>
      </c>
      <c r="ME5" s="50">
        <f t="shared" si="5"/>
        <v>-1</v>
      </c>
      <c r="MF5" s="50">
        <f t="shared" si="5"/>
        <v>-1</v>
      </c>
      <c r="MG5" s="50">
        <f t="shared" si="5"/>
        <v>-1</v>
      </c>
      <c r="MH5" s="50">
        <f t="shared" si="5"/>
        <v>-1</v>
      </c>
      <c r="MI5" s="50">
        <f t="shared" si="5"/>
        <v>-1</v>
      </c>
      <c r="MJ5" s="50">
        <f t="shared" si="5"/>
        <v>-1</v>
      </c>
      <c r="MK5" s="50">
        <f t="shared" si="5"/>
        <v>-1</v>
      </c>
      <c r="ML5" s="50">
        <f t="shared" si="5"/>
        <v>-1</v>
      </c>
      <c r="MM5" s="50">
        <f t="shared" si="5"/>
        <v>-1</v>
      </c>
      <c r="MN5" s="50">
        <f t="shared" si="5"/>
        <v>-1</v>
      </c>
      <c r="MO5" s="50">
        <f t="shared" si="5"/>
        <v>-1</v>
      </c>
      <c r="MP5" s="50">
        <f t="shared" si="5"/>
        <v>-1</v>
      </c>
      <c r="MQ5" s="50">
        <f t="shared" si="5"/>
        <v>-1</v>
      </c>
      <c r="MR5" s="50">
        <f t="shared" si="5"/>
        <v>-1</v>
      </c>
      <c r="MS5" s="50">
        <f t="shared" si="5"/>
        <v>-1</v>
      </c>
      <c r="MT5" s="50">
        <f t="shared" si="5"/>
        <v>-1</v>
      </c>
      <c r="MU5" s="50">
        <f t="shared" si="5"/>
        <v>-1</v>
      </c>
      <c r="MV5" s="50">
        <f t="shared" si="5"/>
        <v>-1</v>
      </c>
      <c r="MW5" s="50">
        <f t="shared" si="5"/>
        <v>-1</v>
      </c>
      <c r="MX5" s="50">
        <f t="shared" si="5"/>
        <v>-1</v>
      </c>
      <c r="MY5" s="50">
        <f t="shared" si="5"/>
        <v>-1</v>
      </c>
      <c r="MZ5" s="50">
        <f t="shared" si="5"/>
        <v>-1</v>
      </c>
      <c r="NA5" s="50">
        <f t="shared" si="5"/>
        <v>-1</v>
      </c>
      <c r="NB5" s="50">
        <f t="shared" si="5"/>
        <v>-1</v>
      </c>
      <c r="NC5" s="50">
        <f t="shared" si="5"/>
        <v>-1</v>
      </c>
    </row>
    <row r="6" spans="1:375" s="204" customFormat="1" ht="15" x14ac:dyDescent="0.25">
      <c r="A6" s="203" t="s">
        <v>10</v>
      </c>
      <c r="B6" s="206">
        <v>11</v>
      </c>
      <c r="C6" s="206">
        <v>12</v>
      </c>
      <c r="D6" s="206">
        <v>8</v>
      </c>
      <c r="E6" s="206">
        <v>3</v>
      </c>
      <c r="F6" s="206">
        <v>0</v>
      </c>
      <c r="G6" s="206">
        <v>3</v>
      </c>
      <c r="H6" s="206">
        <v>9</v>
      </c>
      <c r="I6" s="206">
        <v>3</v>
      </c>
      <c r="J6" s="206">
        <v>6</v>
      </c>
      <c r="K6" s="206">
        <v>7</v>
      </c>
      <c r="L6" s="206">
        <v>8</v>
      </c>
      <c r="M6" s="206">
        <v>3</v>
      </c>
      <c r="N6" s="206">
        <v>3</v>
      </c>
      <c r="O6" s="206">
        <v>6</v>
      </c>
      <c r="P6" s="206">
        <v>6</v>
      </c>
      <c r="Q6" s="206">
        <v>6</v>
      </c>
      <c r="R6" s="206">
        <v>11</v>
      </c>
      <c r="S6" s="206">
        <v>4</v>
      </c>
      <c r="T6" s="206">
        <v>3</v>
      </c>
      <c r="U6" s="206">
        <v>3</v>
      </c>
      <c r="V6" s="206">
        <v>6</v>
      </c>
      <c r="W6" s="206">
        <v>6</v>
      </c>
      <c r="X6" s="206">
        <v>12</v>
      </c>
      <c r="Y6" s="206">
        <v>7</v>
      </c>
      <c r="Z6" s="317">
        <v>3</v>
      </c>
      <c r="AA6" s="318">
        <v>4</v>
      </c>
      <c r="AB6" s="318">
        <v>5</v>
      </c>
      <c r="AC6" s="206">
        <v>4</v>
      </c>
      <c r="AD6" s="206">
        <v>5</v>
      </c>
      <c r="AE6" s="206">
        <v>9</v>
      </c>
      <c r="AF6" s="206">
        <v>3</v>
      </c>
      <c r="AG6" s="206">
        <v>4</v>
      </c>
      <c r="AH6" s="206">
        <v>1</v>
      </c>
      <c r="AI6" s="206">
        <v>5</v>
      </c>
      <c r="AJ6" s="206">
        <v>3</v>
      </c>
      <c r="AK6" s="206">
        <v>6</v>
      </c>
      <c r="AL6" s="206">
        <v>3</v>
      </c>
      <c r="AM6" s="206">
        <v>2</v>
      </c>
      <c r="AN6" s="206">
        <v>6</v>
      </c>
      <c r="AO6" s="206">
        <v>3</v>
      </c>
      <c r="AP6" s="206">
        <v>3</v>
      </c>
      <c r="AQ6" s="206">
        <v>10</v>
      </c>
      <c r="AR6" s="206">
        <v>9</v>
      </c>
      <c r="AS6" s="206">
        <v>2</v>
      </c>
      <c r="AT6" s="206">
        <v>3</v>
      </c>
      <c r="AU6" s="206">
        <v>4</v>
      </c>
      <c r="AV6" s="206">
        <v>5</v>
      </c>
      <c r="AW6" s="206">
        <v>5</v>
      </c>
      <c r="AX6" s="206">
        <v>14</v>
      </c>
      <c r="AY6" s="206">
        <v>8</v>
      </c>
      <c r="AZ6" s="206">
        <v>7</v>
      </c>
      <c r="BA6" s="206">
        <v>4</v>
      </c>
      <c r="BB6" s="206">
        <v>2</v>
      </c>
      <c r="BC6" s="206">
        <v>3</v>
      </c>
      <c r="BD6" s="206">
        <v>4</v>
      </c>
      <c r="BE6" s="206">
        <v>8</v>
      </c>
      <c r="BF6" s="206">
        <v>6</v>
      </c>
      <c r="BG6" s="206">
        <v>4</v>
      </c>
      <c r="BH6" s="206">
        <v>8</v>
      </c>
      <c r="BI6" s="206">
        <v>6</v>
      </c>
      <c r="BJ6" s="206">
        <v>2</v>
      </c>
      <c r="BK6" s="206">
        <v>7</v>
      </c>
      <c r="BL6" s="206">
        <v>6</v>
      </c>
      <c r="BM6" s="206">
        <v>6</v>
      </c>
      <c r="BN6" s="206">
        <v>7</v>
      </c>
      <c r="BO6" s="206">
        <v>5</v>
      </c>
      <c r="BP6" s="206">
        <v>4</v>
      </c>
      <c r="BQ6" s="206">
        <v>6</v>
      </c>
      <c r="BR6" s="206">
        <v>8</v>
      </c>
      <c r="BS6" s="206">
        <v>6</v>
      </c>
      <c r="BT6" s="206">
        <v>5</v>
      </c>
      <c r="BU6" s="206">
        <v>7</v>
      </c>
      <c r="BV6" s="206">
        <v>6</v>
      </c>
      <c r="BW6" s="206">
        <v>11</v>
      </c>
      <c r="BX6" s="206">
        <v>3</v>
      </c>
      <c r="BY6" s="206">
        <v>3</v>
      </c>
      <c r="BZ6" s="206">
        <v>7</v>
      </c>
      <c r="CA6" s="206">
        <v>7</v>
      </c>
      <c r="CB6" s="206">
        <v>10</v>
      </c>
      <c r="CC6" s="206">
        <v>7</v>
      </c>
      <c r="CD6" s="206">
        <v>8</v>
      </c>
      <c r="CE6" s="206">
        <v>5</v>
      </c>
      <c r="CF6" s="206">
        <v>8</v>
      </c>
      <c r="CG6" s="206">
        <v>9</v>
      </c>
      <c r="CH6" s="206">
        <v>4</v>
      </c>
      <c r="CI6" s="206">
        <v>3</v>
      </c>
      <c r="CJ6" s="206">
        <v>2</v>
      </c>
      <c r="CK6" s="206">
        <v>8</v>
      </c>
      <c r="CL6" s="206">
        <v>2</v>
      </c>
      <c r="CM6" s="206">
        <v>1</v>
      </c>
      <c r="CN6" s="206">
        <v>5</v>
      </c>
      <c r="CO6" s="206">
        <v>6</v>
      </c>
      <c r="CP6" s="206">
        <v>1</v>
      </c>
      <c r="CQ6" s="206">
        <v>16</v>
      </c>
      <c r="CR6" s="206">
        <v>3</v>
      </c>
      <c r="CS6" s="206">
        <v>1</v>
      </c>
      <c r="CT6" s="206">
        <v>2</v>
      </c>
      <c r="CU6" s="206">
        <v>3</v>
      </c>
      <c r="CV6" s="206">
        <v>4</v>
      </c>
      <c r="CW6" s="206">
        <v>11</v>
      </c>
      <c r="CX6" s="206">
        <v>7</v>
      </c>
      <c r="CY6" s="206">
        <v>4</v>
      </c>
      <c r="CZ6" s="206">
        <v>3</v>
      </c>
      <c r="DA6" s="206">
        <v>1</v>
      </c>
      <c r="DB6" s="206">
        <v>9</v>
      </c>
      <c r="DC6" s="206">
        <v>8</v>
      </c>
      <c r="DD6" s="206">
        <v>8</v>
      </c>
      <c r="DE6" s="206">
        <v>7</v>
      </c>
      <c r="DF6" s="206">
        <v>11</v>
      </c>
      <c r="DG6" s="206">
        <v>1</v>
      </c>
      <c r="DH6" s="206">
        <v>4</v>
      </c>
      <c r="DI6" s="206">
        <v>8</v>
      </c>
      <c r="DJ6" s="206">
        <v>4</v>
      </c>
      <c r="DK6" s="206">
        <v>5</v>
      </c>
      <c r="DL6" s="206">
        <v>6</v>
      </c>
      <c r="DM6" s="206">
        <v>7</v>
      </c>
      <c r="DN6" s="206">
        <v>3</v>
      </c>
      <c r="DO6" s="206">
        <v>3</v>
      </c>
      <c r="DP6" s="206">
        <v>4</v>
      </c>
      <c r="DQ6" s="206">
        <v>16</v>
      </c>
      <c r="DR6" s="206">
        <v>4</v>
      </c>
      <c r="DS6" s="206">
        <v>8</v>
      </c>
      <c r="DT6" s="206">
        <v>6</v>
      </c>
      <c r="DU6" s="206">
        <v>4</v>
      </c>
      <c r="DV6" s="206">
        <v>3</v>
      </c>
      <c r="DW6" s="206">
        <v>6</v>
      </c>
      <c r="DX6" s="206">
        <v>8</v>
      </c>
      <c r="DY6" s="206">
        <v>13</v>
      </c>
      <c r="DZ6" s="206">
        <v>12</v>
      </c>
      <c r="EA6" s="206">
        <v>9</v>
      </c>
      <c r="EB6" s="206">
        <v>5</v>
      </c>
      <c r="EC6" s="206">
        <v>16</v>
      </c>
      <c r="ED6" s="206">
        <v>38</v>
      </c>
      <c r="EE6" s="206">
        <v>35</v>
      </c>
      <c r="EF6" s="206">
        <v>26</v>
      </c>
      <c r="EG6" s="206">
        <v>47</v>
      </c>
      <c r="EH6" s="206">
        <v>12</v>
      </c>
      <c r="EI6" s="206">
        <v>2</v>
      </c>
      <c r="EJ6" s="206">
        <v>3</v>
      </c>
      <c r="EK6" s="206">
        <v>9</v>
      </c>
      <c r="EL6" s="206">
        <v>7</v>
      </c>
      <c r="EM6" s="206">
        <v>8</v>
      </c>
      <c r="EN6" s="206">
        <v>8</v>
      </c>
      <c r="EO6" s="206">
        <v>7</v>
      </c>
      <c r="EP6" s="206">
        <v>2</v>
      </c>
      <c r="EQ6" s="206">
        <v>4</v>
      </c>
      <c r="ER6" s="206">
        <v>6</v>
      </c>
      <c r="ES6" s="206">
        <v>7</v>
      </c>
      <c r="ET6" s="206">
        <v>8</v>
      </c>
      <c r="EU6" s="206">
        <v>7</v>
      </c>
      <c r="EV6" s="206">
        <v>6</v>
      </c>
      <c r="EW6" s="206">
        <v>6</v>
      </c>
      <c r="EX6" s="206">
        <v>4</v>
      </c>
      <c r="EY6" s="206">
        <v>12</v>
      </c>
      <c r="EZ6" s="206">
        <v>5</v>
      </c>
      <c r="FA6" s="206">
        <v>7</v>
      </c>
      <c r="FB6" s="206">
        <v>3</v>
      </c>
      <c r="FC6" s="206">
        <v>7</v>
      </c>
      <c r="FD6" s="206">
        <v>5</v>
      </c>
      <c r="FE6" s="206">
        <v>3</v>
      </c>
      <c r="FF6" s="206">
        <v>3</v>
      </c>
      <c r="FG6" s="206">
        <v>4</v>
      </c>
      <c r="FH6" s="206">
        <v>3</v>
      </c>
      <c r="FI6" s="206">
        <v>7</v>
      </c>
      <c r="FJ6" s="206">
        <v>3</v>
      </c>
      <c r="FK6" s="206">
        <v>2</v>
      </c>
      <c r="FL6" s="206">
        <v>2</v>
      </c>
      <c r="FM6" s="206">
        <v>7</v>
      </c>
      <c r="FN6" s="206">
        <v>3</v>
      </c>
      <c r="FO6" s="206">
        <v>3</v>
      </c>
      <c r="FP6" s="206">
        <v>7</v>
      </c>
      <c r="FQ6" s="206">
        <v>6</v>
      </c>
      <c r="FR6" s="206">
        <v>3</v>
      </c>
      <c r="FS6" s="206">
        <v>4</v>
      </c>
      <c r="FT6" s="206">
        <v>12</v>
      </c>
      <c r="FU6" s="206">
        <v>8</v>
      </c>
      <c r="FV6" s="206">
        <v>10</v>
      </c>
      <c r="FW6" s="206">
        <v>7</v>
      </c>
      <c r="FX6" s="206">
        <v>5</v>
      </c>
      <c r="FY6" s="206">
        <v>2</v>
      </c>
      <c r="FZ6" s="206">
        <v>4</v>
      </c>
      <c r="GA6" s="206">
        <v>4</v>
      </c>
      <c r="GB6" s="206">
        <v>8</v>
      </c>
      <c r="GC6" s="206">
        <v>2</v>
      </c>
      <c r="GD6" s="206">
        <v>10</v>
      </c>
      <c r="GE6" s="206">
        <v>3</v>
      </c>
      <c r="GF6" s="206">
        <v>1</v>
      </c>
      <c r="GG6" s="206">
        <v>6</v>
      </c>
      <c r="GH6" s="206">
        <v>7</v>
      </c>
      <c r="GI6" s="206">
        <v>15</v>
      </c>
      <c r="GJ6" s="206">
        <v>6</v>
      </c>
      <c r="GK6" s="206">
        <v>7</v>
      </c>
      <c r="GL6" s="206">
        <v>4</v>
      </c>
      <c r="GM6" s="206">
        <v>4</v>
      </c>
      <c r="GN6" s="206">
        <v>1</v>
      </c>
      <c r="GO6" s="206">
        <v>4</v>
      </c>
      <c r="GP6" s="206">
        <v>5</v>
      </c>
      <c r="GQ6" s="206">
        <v>6</v>
      </c>
      <c r="GR6" s="206">
        <v>8</v>
      </c>
      <c r="GS6" s="206">
        <v>2</v>
      </c>
      <c r="GT6" s="206">
        <v>2</v>
      </c>
      <c r="GU6" s="206">
        <v>2</v>
      </c>
      <c r="GV6" s="206">
        <v>7</v>
      </c>
      <c r="GW6" s="206">
        <v>5</v>
      </c>
      <c r="GX6" s="206">
        <v>1</v>
      </c>
      <c r="GY6" s="206">
        <v>7</v>
      </c>
      <c r="GZ6" s="206">
        <v>3</v>
      </c>
      <c r="HA6" s="206">
        <v>2</v>
      </c>
      <c r="HB6" s="206">
        <v>3</v>
      </c>
      <c r="HC6" s="206">
        <v>7</v>
      </c>
      <c r="HD6" s="206"/>
      <c r="HE6" s="206"/>
      <c r="HF6" s="206"/>
      <c r="HG6" s="206"/>
      <c r="HH6" s="206"/>
      <c r="HI6" s="206"/>
      <c r="HJ6" s="206"/>
      <c r="HK6" s="206"/>
      <c r="HL6" s="206"/>
      <c r="HM6" s="206"/>
      <c r="HN6" s="206"/>
      <c r="HO6" s="206"/>
      <c r="HP6" s="206"/>
      <c r="HQ6" s="206"/>
      <c r="HR6" s="206"/>
      <c r="HS6" s="206"/>
      <c r="HT6" s="206"/>
      <c r="HU6" s="206"/>
      <c r="HV6" s="206"/>
      <c r="HW6" s="206"/>
      <c r="HX6" s="206"/>
      <c r="HY6" s="206"/>
      <c r="HZ6" s="206"/>
      <c r="IA6" s="206"/>
      <c r="IB6" s="206"/>
      <c r="IC6" s="206"/>
      <c r="ID6" s="206"/>
      <c r="IE6" s="206"/>
      <c r="IF6" s="206"/>
      <c r="IG6" s="206"/>
      <c r="IH6" s="206"/>
      <c r="II6" s="206"/>
      <c r="IJ6" s="206"/>
      <c r="IK6" s="206"/>
      <c r="IL6" s="206"/>
      <c r="IM6" s="206"/>
      <c r="IN6" s="206"/>
      <c r="IO6" s="206"/>
      <c r="IP6" s="206"/>
      <c r="IQ6" s="206"/>
      <c r="IR6" s="206"/>
      <c r="IS6" s="206"/>
      <c r="IT6" s="206"/>
      <c r="IU6" s="206"/>
      <c r="IV6" s="206"/>
      <c r="IW6" s="206"/>
      <c r="IX6" s="206"/>
      <c r="IY6" s="206"/>
      <c r="IZ6" s="206"/>
      <c r="JA6" s="206"/>
      <c r="JB6" s="206"/>
      <c r="JC6" s="206"/>
      <c r="JD6" s="206"/>
      <c r="JE6" s="206"/>
      <c r="JF6" s="206"/>
      <c r="JG6" s="206"/>
      <c r="JH6" s="206"/>
      <c r="JI6" s="206"/>
      <c r="JJ6" s="206"/>
      <c r="JK6" s="206"/>
      <c r="JL6" s="206"/>
      <c r="JM6" s="206"/>
      <c r="JN6" s="206"/>
      <c r="JO6" s="206"/>
      <c r="JP6" s="206"/>
      <c r="JQ6" s="206"/>
      <c r="JR6" s="206"/>
      <c r="JS6" s="206"/>
      <c r="JT6" s="206"/>
      <c r="JU6" s="206"/>
      <c r="JV6" s="206"/>
      <c r="JW6" s="206"/>
      <c r="JX6" s="206"/>
      <c r="JY6" s="206"/>
      <c r="JZ6" s="206"/>
      <c r="KA6" s="206"/>
      <c r="KB6" s="206"/>
      <c r="KC6" s="206"/>
      <c r="KD6" s="206"/>
      <c r="KE6" s="206"/>
      <c r="KF6" s="206"/>
      <c r="KG6" s="206"/>
      <c r="KH6" s="206"/>
      <c r="KI6" s="206"/>
      <c r="KJ6" s="206"/>
      <c r="KK6" s="206"/>
      <c r="KL6" s="206"/>
      <c r="KM6" s="206"/>
      <c r="KN6" s="206"/>
      <c r="KO6" s="206"/>
      <c r="KP6" s="206"/>
      <c r="KQ6" s="206"/>
      <c r="KR6" s="206"/>
      <c r="KS6" s="206"/>
      <c r="KT6" s="206"/>
      <c r="KU6" s="206"/>
      <c r="KV6" s="206"/>
      <c r="KW6" s="206"/>
      <c r="KX6" s="206"/>
      <c r="KY6" s="206"/>
      <c r="KZ6" s="206"/>
      <c r="LA6" s="206"/>
      <c r="LB6" s="206"/>
      <c r="LC6" s="206"/>
      <c r="LD6" s="206"/>
      <c r="LE6" s="206"/>
      <c r="LF6" s="206"/>
      <c r="LG6" s="206"/>
      <c r="LH6" s="206"/>
      <c r="LI6" s="206"/>
      <c r="LJ6" s="206"/>
      <c r="LK6" s="206"/>
      <c r="LL6" s="206"/>
      <c r="LM6" s="206"/>
      <c r="LN6" s="206"/>
      <c r="LO6" s="206"/>
      <c r="LP6" s="206"/>
      <c r="LQ6" s="206"/>
      <c r="LR6" s="206"/>
      <c r="LS6" s="206"/>
      <c r="LT6" s="206"/>
      <c r="LU6" s="206"/>
      <c r="LV6" s="206"/>
      <c r="LW6" s="206"/>
      <c r="LX6" s="206"/>
      <c r="LY6" s="206"/>
      <c r="LZ6" s="206"/>
      <c r="MA6" s="206"/>
      <c r="MB6" s="206"/>
      <c r="MC6" s="206"/>
      <c r="MD6" s="206"/>
      <c r="ME6" s="206"/>
      <c r="MF6" s="206"/>
      <c r="MG6" s="206"/>
      <c r="MH6" s="206"/>
      <c r="MI6" s="206"/>
      <c r="MJ6" s="206"/>
      <c r="MK6" s="206"/>
      <c r="ML6" s="206"/>
      <c r="MM6" s="206"/>
      <c r="MN6" s="206"/>
      <c r="MO6" s="206"/>
      <c r="MP6" s="206"/>
      <c r="MQ6" s="206"/>
      <c r="MR6" s="206"/>
      <c r="MS6" s="206"/>
      <c r="MT6" s="206"/>
      <c r="MU6" s="206"/>
      <c r="MV6" s="206"/>
      <c r="MW6" s="206"/>
      <c r="MX6" s="206"/>
      <c r="MY6" s="206"/>
      <c r="MZ6" s="206"/>
      <c r="NA6" s="206"/>
      <c r="NB6" s="336"/>
      <c r="NC6" s="206"/>
    </row>
    <row r="7" spans="1:375" ht="15.6" x14ac:dyDescent="0.3">
      <c r="A7" s="205" t="s">
        <v>9</v>
      </c>
      <c r="B7" s="337">
        <v>2</v>
      </c>
      <c r="C7" s="337">
        <v>15</v>
      </c>
      <c r="D7" s="337">
        <v>9</v>
      </c>
      <c r="E7" s="337">
        <v>5</v>
      </c>
      <c r="F7" s="337">
        <v>7</v>
      </c>
      <c r="G7" s="337">
        <v>7</v>
      </c>
      <c r="H7" s="337">
        <v>6</v>
      </c>
      <c r="I7" s="337">
        <v>2</v>
      </c>
      <c r="J7" s="337">
        <v>11</v>
      </c>
      <c r="K7" s="337">
        <v>9</v>
      </c>
      <c r="L7" s="337">
        <v>6</v>
      </c>
      <c r="M7" s="337">
        <v>8</v>
      </c>
      <c r="N7" s="337">
        <v>8</v>
      </c>
      <c r="O7" s="337">
        <v>2</v>
      </c>
      <c r="P7" s="337">
        <v>3</v>
      </c>
      <c r="Q7" s="337">
        <v>11</v>
      </c>
      <c r="R7" s="337">
        <v>4</v>
      </c>
      <c r="S7" s="337">
        <v>17</v>
      </c>
      <c r="T7" s="337">
        <v>8</v>
      </c>
      <c r="U7" s="337">
        <v>9</v>
      </c>
      <c r="V7" s="337">
        <v>2</v>
      </c>
      <c r="W7" s="337">
        <v>6</v>
      </c>
      <c r="X7" s="337">
        <v>10</v>
      </c>
      <c r="Y7" s="337">
        <v>9</v>
      </c>
      <c r="Z7" s="337">
        <v>6</v>
      </c>
      <c r="AA7" s="337">
        <v>3</v>
      </c>
      <c r="AB7" s="337">
        <v>4</v>
      </c>
      <c r="AC7" s="337">
        <v>5</v>
      </c>
      <c r="AD7" s="337">
        <v>4</v>
      </c>
      <c r="AE7" s="337">
        <v>7</v>
      </c>
      <c r="AF7" s="337">
        <v>8</v>
      </c>
      <c r="AG7" s="337">
        <v>1</v>
      </c>
      <c r="AH7" s="337">
        <v>6</v>
      </c>
      <c r="AI7" s="337">
        <v>4</v>
      </c>
      <c r="AJ7" s="337">
        <v>3</v>
      </c>
      <c r="AK7" s="337">
        <v>4</v>
      </c>
      <c r="AL7" s="337">
        <v>7</v>
      </c>
      <c r="AM7" s="337">
        <v>11</v>
      </c>
      <c r="AN7" s="337">
        <v>9</v>
      </c>
      <c r="AO7" s="337">
        <v>12</v>
      </c>
      <c r="AP7" s="337">
        <v>8</v>
      </c>
      <c r="AQ7" s="337">
        <v>4</v>
      </c>
      <c r="AR7" s="337">
        <v>5</v>
      </c>
      <c r="AS7" s="337">
        <v>11</v>
      </c>
      <c r="AT7" s="337">
        <v>8</v>
      </c>
      <c r="AU7" s="337">
        <v>7</v>
      </c>
      <c r="AV7" s="337">
        <v>3</v>
      </c>
      <c r="AW7" s="337">
        <v>1</v>
      </c>
      <c r="AX7" s="337">
        <v>3</v>
      </c>
      <c r="AY7" s="337">
        <v>1</v>
      </c>
      <c r="AZ7" s="337">
        <v>12</v>
      </c>
      <c r="BA7" s="337">
        <v>10</v>
      </c>
      <c r="BB7" s="337">
        <v>6</v>
      </c>
      <c r="BC7" s="337">
        <v>7</v>
      </c>
      <c r="BD7" s="337">
        <v>6</v>
      </c>
      <c r="BE7" s="337">
        <v>1</v>
      </c>
      <c r="BF7" s="337">
        <v>4</v>
      </c>
      <c r="BG7" s="337">
        <v>12</v>
      </c>
      <c r="BH7" s="337">
        <v>9</v>
      </c>
      <c r="BI7" s="337">
        <v>13</v>
      </c>
      <c r="BJ7" s="337">
        <v>3</v>
      </c>
      <c r="BK7" s="337">
        <v>12</v>
      </c>
      <c r="BL7" s="337">
        <v>11</v>
      </c>
      <c r="BM7" s="337">
        <v>5</v>
      </c>
      <c r="BN7" s="337">
        <v>9</v>
      </c>
      <c r="BO7" s="337">
        <v>9</v>
      </c>
      <c r="BP7" s="337">
        <v>8</v>
      </c>
      <c r="BQ7" s="337">
        <v>6</v>
      </c>
      <c r="BR7" s="337">
        <v>7</v>
      </c>
      <c r="BS7" s="337">
        <v>5</v>
      </c>
      <c r="BT7" s="337">
        <v>7</v>
      </c>
      <c r="BU7" s="337">
        <v>6</v>
      </c>
      <c r="BV7" s="337">
        <v>8</v>
      </c>
      <c r="BW7" s="337">
        <v>8</v>
      </c>
      <c r="BX7" s="337">
        <v>12</v>
      </c>
      <c r="BY7" s="337">
        <v>5</v>
      </c>
      <c r="BZ7" s="337">
        <v>7</v>
      </c>
      <c r="CA7" s="337">
        <v>4</v>
      </c>
      <c r="CB7" s="337">
        <v>11</v>
      </c>
      <c r="CC7" s="337">
        <v>13</v>
      </c>
      <c r="CD7" s="337">
        <v>10</v>
      </c>
      <c r="CE7" s="337">
        <v>17</v>
      </c>
      <c r="CF7" s="337">
        <v>16</v>
      </c>
      <c r="CG7" s="337">
        <v>3</v>
      </c>
      <c r="CH7" s="337">
        <v>1</v>
      </c>
      <c r="CI7" s="337">
        <v>3</v>
      </c>
      <c r="CJ7" s="337">
        <v>6</v>
      </c>
      <c r="CK7" s="337">
        <v>5</v>
      </c>
      <c r="CL7" s="337">
        <v>9</v>
      </c>
      <c r="CM7" s="337">
        <v>3</v>
      </c>
      <c r="CN7" s="337">
        <v>3</v>
      </c>
      <c r="CO7" s="337">
        <v>1</v>
      </c>
      <c r="CP7" s="337">
        <v>4</v>
      </c>
      <c r="CQ7" s="337">
        <v>6</v>
      </c>
      <c r="CR7" s="337">
        <v>4</v>
      </c>
      <c r="CS7" s="337">
        <v>4</v>
      </c>
      <c r="CT7" s="337">
        <v>4</v>
      </c>
      <c r="CU7" s="337">
        <v>1</v>
      </c>
      <c r="CV7" s="337">
        <v>3</v>
      </c>
      <c r="CW7" s="337">
        <v>14</v>
      </c>
      <c r="CX7" s="337">
        <v>8</v>
      </c>
      <c r="CY7" s="337">
        <v>8</v>
      </c>
      <c r="CZ7" s="337">
        <v>5</v>
      </c>
      <c r="DA7" s="337">
        <v>6</v>
      </c>
      <c r="DB7" s="337">
        <v>1</v>
      </c>
      <c r="DC7" s="337">
        <v>5</v>
      </c>
      <c r="DD7" s="337">
        <v>7</v>
      </c>
      <c r="DE7" s="337">
        <v>5</v>
      </c>
      <c r="DF7" s="337">
        <v>7</v>
      </c>
      <c r="DG7" s="337">
        <v>3</v>
      </c>
      <c r="DH7" s="337">
        <v>6</v>
      </c>
      <c r="DI7" s="337">
        <v>3</v>
      </c>
      <c r="DJ7" s="337">
        <v>5</v>
      </c>
      <c r="DK7" s="337">
        <v>8</v>
      </c>
      <c r="DL7" s="337">
        <v>8</v>
      </c>
      <c r="DM7" s="337">
        <v>13</v>
      </c>
      <c r="DN7" s="337">
        <v>4</v>
      </c>
      <c r="DO7" s="337">
        <v>5</v>
      </c>
      <c r="DP7" s="337">
        <v>4</v>
      </c>
      <c r="DQ7" s="337">
        <v>1</v>
      </c>
      <c r="DR7" s="337">
        <v>9</v>
      </c>
      <c r="DS7" s="337">
        <v>14</v>
      </c>
      <c r="DT7" s="337">
        <v>12</v>
      </c>
      <c r="DU7" s="337">
        <v>9</v>
      </c>
      <c r="DV7" s="337">
        <v>7</v>
      </c>
      <c r="DW7" s="337">
        <v>7</v>
      </c>
      <c r="DX7" s="337">
        <v>8</v>
      </c>
      <c r="DY7" s="337">
        <v>10</v>
      </c>
      <c r="DZ7" s="337">
        <v>11</v>
      </c>
      <c r="EA7" s="337">
        <v>11</v>
      </c>
      <c r="EB7" s="337">
        <v>17</v>
      </c>
      <c r="EC7" s="337">
        <v>10</v>
      </c>
      <c r="ED7" s="337">
        <v>8</v>
      </c>
      <c r="EE7" s="337">
        <v>18</v>
      </c>
      <c r="EF7" s="337">
        <v>39</v>
      </c>
      <c r="EG7" s="337">
        <v>43</v>
      </c>
      <c r="EH7" s="337">
        <v>12</v>
      </c>
      <c r="EI7" s="337">
        <v>2</v>
      </c>
      <c r="EJ7" s="337">
        <v>6</v>
      </c>
      <c r="EK7" s="337">
        <v>3</v>
      </c>
      <c r="EL7" s="337">
        <v>4</v>
      </c>
      <c r="EM7" s="337">
        <v>10</v>
      </c>
      <c r="EN7" s="337">
        <v>3</v>
      </c>
      <c r="EO7" s="337">
        <v>2</v>
      </c>
      <c r="EP7" s="337">
        <v>5</v>
      </c>
      <c r="EQ7" s="337">
        <v>2</v>
      </c>
      <c r="ER7" s="337">
        <v>2</v>
      </c>
      <c r="ES7" s="337">
        <v>4</v>
      </c>
      <c r="ET7" s="337">
        <v>8</v>
      </c>
      <c r="EU7" s="337">
        <v>4</v>
      </c>
      <c r="EV7" s="337">
        <v>19</v>
      </c>
      <c r="EW7" s="337">
        <v>10</v>
      </c>
      <c r="EX7" s="337">
        <v>19</v>
      </c>
      <c r="EY7" s="337">
        <v>4</v>
      </c>
      <c r="EZ7" s="337">
        <v>4</v>
      </c>
      <c r="FA7" s="337">
        <v>11</v>
      </c>
      <c r="FB7" s="337">
        <v>9</v>
      </c>
      <c r="FC7" s="337">
        <v>8</v>
      </c>
      <c r="FD7" s="337">
        <v>10</v>
      </c>
      <c r="FE7" s="337">
        <v>2</v>
      </c>
      <c r="FF7" s="337">
        <v>6</v>
      </c>
      <c r="FG7" s="337">
        <v>2</v>
      </c>
      <c r="FH7" s="337">
        <v>4</v>
      </c>
      <c r="FI7" s="337">
        <v>4</v>
      </c>
      <c r="FJ7" s="337">
        <v>7</v>
      </c>
      <c r="FK7" s="337">
        <v>10</v>
      </c>
      <c r="FL7" s="337">
        <v>3</v>
      </c>
      <c r="FM7" s="337">
        <v>1</v>
      </c>
      <c r="FN7" s="337">
        <v>6</v>
      </c>
      <c r="FO7" s="337">
        <v>7</v>
      </c>
      <c r="FP7" s="337">
        <v>7</v>
      </c>
      <c r="FQ7" s="337">
        <v>8</v>
      </c>
      <c r="FR7" s="337">
        <v>3</v>
      </c>
      <c r="FS7" s="337">
        <v>4</v>
      </c>
      <c r="FT7" s="337">
        <v>4</v>
      </c>
      <c r="FU7" s="337">
        <v>1</v>
      </c>
      <c r="FV7" s="337">
        <v>4</v>
      </c>
      <c r="FW7" s="337">
        <v>10</v>
      </c>
      <c r="FX7" s="337">
        <v>8</v>
      </c>
      <c r="FY7" s="337">
        <v>7</v>
      </c>
      <c r="FZ7" s="337">
        <v>5</v>
      </c>
      <c r="GA7" s="337">
        <v>0</v>
      </c>
      <c r="GB7" s="337">
        <v>1</v>
      </c>
      <c r="GC7" s="337">
        <v>0</v>
      </c>
      <c r="GD7" s="337">
        <v>13</v>
      </c>
      <c r="GE7" s="337">
        <v>2</v>
      </c>
      <c r="GF7" s="337">
        <v>10</v>
      </c>
      <c r="GG7" s="337">
        <v>4</v>
      </c>
      <c r="GH7" s="337">
        <v>1</v>
      </c>
      <c r="GI7" s="337">
        <v>5</v>
      </c>
      <c r="GJ7" s="337">
        <v>8</v>
      </c>
      <c r="GK7" s="337">
        <v>7</v>
      </c>
      <c r="GL7" s="337">
        <v>9</v>
      </c>
      <c r="GM7" s="337">
        <v>4</v>
      </c>
      <c r="GN7" s="337">
        <v>6</v>
      </c>
      <c r="GO7" s="337">
        <v>1</v>
      </c>
      <c r="GP7" s="337">
        <v>10</v>
      </c>
      <c r="GQ7" s="337">
        <v>8</v>
      </c>
      <c r="GR7" s="337">
        <v>6</v>
      </c>
      <c r="GS7" s="337">
        <v>10</v>
      </c>
      <c r="GT7" s="337">
        <v>8</v>
      </c>
      <c r="GU7" s="337">
        <v>17</v>
      </c>
      <c r="GV7" s="337">
        <v>3</v>
      </c>
      <c r="GW7" s="337">
        <v>3</v>
      </c>
      <c r="GX7" s="337">
        <v>7</v>
      </c>
      <c r="GY7" s="337">
        <v>7</v>
      </c>
      <c r="GZ7" s="337">
        <v>15</v>
      </c>
      <c r="HA7" s="337">
        <v>4</v>
      </c>
      <c r="HB7" s="337">
        <v>6</v>
      </c>
      <c r="HC7" s="337">
        <v>0</v>
      </c>
      <c r="HD7" s="337">
        <v>3</v>
      </c>
      <c r="HE7" s="337">
        <v>8</v>
      </c>
      <c r="HF7" s="337">
        <v>7</v>
      </c>
      <c r="HG7" s="337">
        <v>4</v>
      </c>
      <c r="HH7" s="337">
        <v>8</v>
      </c>
      <c r="HI7" s="337">
        <v>8</v>
      </c>
      <c r="HJ7" s="337">
        <v>4</v>
      </c>
      <c r="HK7" s="337">
        <v>7</v>
      </c>
      <c r="HL7" s="337">
        <v>5</v>
      </c>
      <c r="HM7" s="337">
        <v>9</v>
      </c>
      <c r="HN7" s="337">
        <v>6</v>
      </c>
      <c r="HO7" s="337">
        <v>8</v>
      </c>
      <c r="HP7" s="337">
        <v>9</v>
      </c>
      <c r="HQ7" s="337">
        <v>2</v>
      </c>
      <c r="HR7" s="337">
        <v>7</v>
      </c>
      <c r="HS7" s="337">
        <v>6</v>
      </c>
      <c r="HT7" s="337">
        <v>5</v>
      </c>
      <c r="HU7" s="337">
        <v>4</v>
      </c>
      <c r="HV7" s="337">
        <v>4</v>
      </c>
      <c r="HW7" s="337">
        <v>9</v>
      </c>
      <c r="HX7" s="337">
        <v>9</v>
      </c>
      <c r="HY7" s="337">
        <v>7</v>
      </c>
      <c r="HZ7" s="337">
        <v>14</v>
      </c>
      <c r="IA7" s="337">
        <v>34</v>
      </c>
      <c r="IB7" s="337">
        <v>46</v>
      </c>
      <c r="IC7" s="337">
        <v>48</v>
      </c>
      <c r="ID7" s="337">
        <v>38</v>
      </c>
      <c r="IE7" s="337">
        <v>18</v>
      </c>
      <c r="IF7" s="337">
        <v>11</v>
      </c>
      <c r="IG7" s="337">
        <v>6</v>
      </c>
      <c r="IH7" s="337">
        <v>5</v>
      </c>
      <c r="II7" s="337">
        <v>6</v>
      </c>
      <c r="IJ7" s="337">
        <v>11</v>
      </c>
      <c r="IK7" s="337">
        <v>4</v>
      </c>
      <c r="IL7" s="337">
        <v>3</v>
      </c>
      <c r="IM7" s="337">
        <v>6</v>
      </c>
      <c r="IN7" s="337">
        <v>11</v>
      </c>
      <c r="IO7" s="337">
        <v>10</v>
      </c>
      <c r="IP7" s="337">
        <v>6</v>
      </c>
      <c r="IQ7" s="337">
        <v>7</v>
      </c>
      <c r="IR7" s="337">
        <v>3</v>
      </c>
      <c r="IS7" s="337">
        <v>5</v>
      </c>
      <c r="IT7" s="337">
        <v>4</v>
      </c>
      <c r="IU7" s="337">
        <v>5</v>
      </c>
      <c r="IV7" s="337">
        <v>4</v>
      </c>
      <c r="IW7" s="337">
        <v>17</v>
      </c>
      <c r="IX7" s="337">
        <v>4</v>
      </c>
      <c r="IY7" s="337">
        <v>6</v>
      </c>
      <c r="IZ7" s="337">
        <v>2</v>
      </c>
      <c r="JA7" s="337">
        <v>7</v>
      </c>
      <c r="JB7" s="337">
        <v>13</v>
      </c>
      <c r="JC7" s="337">
        <v>4</v>
      </c>
      <c r="JD7" s="337">
        <v>3</v>
      </c>
      <c r="JE7" s="337">
        <v>9</v>
      </c>
      <c r="JF7" s="337">
        <v>3</v>
      </c>
      <c r="JG7" s="337">
        <v>2</v>
      </c>
      <c r="JH7" s="337">
        <v>3</v>
      </c>
      <c r="JI7" s="337">
        <v>4</v>
      </c>
      <c r="JJ7" s="337">
        <v>4</v>
      </c>
      <c r="JK7" s="337">
        <v>3</v>
      </c>
      <c r="JL7" s="337">
        <v>13</v>
      </c>
      <c r="JM7" s="337">
        <v>2</v>
      </c>
      <c r="JN7" s="337">
        <v>4</v>
      </c>
      <c r="JO7" s="337">
        <v>3</v>
      </c>
      <c r="JP7" s="337">
        <v>11</v>
      </c>
      <c r="JQ7" s="337">
        <v>10</v>
      </c>
      <c r="JR7" s="337">
        <v>7</v>
      </c>
      <c r="JS7" s="337">
        <v>7</v>
      </c>
      <c r="JT7" s="337">
        <v>2</v>
      </c>
      <c r="JU7" s="337">
        <v>0</v>
      </c>
      <c r="JV7" s="337">
        <v>2</v>
      </c>
      <c r="JW7" s="337">
        <v>8</v>
      </c>
      <c r="JX7" s="337">
        <v>7</v>
      </c>
      <c r="JY7" s="337">
        <v>3</v>
      </c>
      <c r="JZ7" s="337">
        <v>6</v>
      </c>
      <c r="KA7" s="337">
        <v>4</v>
      </c>
      <c r="KB7" s="337">
        <v>2</v>
      </c>
      <c r="KC7" s="337">
        <v>2</v>
      </c>
      <c r="KD7" s="337">
        <v>8</v>
      </c>
      <c r="KE7" s="337">
        <v>10</v>
      </c>
      <c r="KF7" s="337">
        <v>4</v>
      </c>
      <c r="KG7" s="337">
        <v>4</v>
      </c>
      <c r="KH7" s="337">
        <v>5</v>
      </c>
      <c r="KI7" s="337">
        <v>4</v>
      </c>
      <c r="KJ7" s="337">
        <v>0</v>
      </c>
      <c r="KK7" s="337">
        <v>7</v>
      </c>
      <c r="KL7" s="337">
        <v>5</v>
      </c>
      <c r="KM7" s="337">
        <v>6</v>
      </c>
      <c r="KN7" s="337">
        <v>5</v>
      </c>
      <c r="KO7" s="337">
        <v>4</v>
      </c>
      <c r="KP7" s="337">
        <v>1</v>
      </c>
      <c r="KQ7" s="337">
        <v>0</v>
      </c>
      <c r="KR7" s="337">
        <v>3</v>
      </c>
      <c r="KS7" s="337">
        <v>4</v>
      </c>
      <c r="KT7" s="337">
        <v>6</v>
      </c>
      <c r="KU7" s="337">
        <v>4</v>
      </c>
      <c r="KV7" s="337">
        <v>5</v>
      </c>
      <c r="KW7" s="337">
        <v>1</v>
      </c>
      <c r="KX7" s="337">
        <v>4</v>
      </c>
      <c r="KY7" s="337">
        <v>5</v>
      </c>
      <c r="KZ7" s="337">
        <v>1</v>
      </c>
      <c r="LA7" s="337">
        <v>3</v>
      </c>
      <c r="LB7" s="337">
        <v>3</v>
      </c>
      <c r="LC7" s="337">
        <v>1</v>
      </c>
      <c r="LD7" s="337">
        <v>1</v>
      </c>
      <c r="LE7" s="337">
        <v>4</v>
      </c>
      <c r="LF7" s="337">
        <v>2</v>
      </c>
      <c r="LG7" s="337">
        <v>1</v>
      </c>
      <c r="LH7" s="337">
        <v>5</v>
      </c>
      <c r="LI7" s="337">
        <v>2</v>
      </c>
      <c r="LJ7" s="337">
        <v>4</v>
      </c>
      <c r="LK7" s="337">
        <v>1</v>
      </c>
      <c r="LL7" s="337">
        <v>0</v>
      </c>
      <c r="LM7" s="337">
        <v>3</v>
      </c>
      <c r="LN7" s="337">
        <v>1</v>
      </c>
      <c r="LO7" s="337">
        <v>5</v>
      </c>
      <c r="LP7" s="337">
        <v>2</v>
      </c>
      <c r="LQ7" s="337">
        <v>3</v>
      </c>
      <c r="LR7" s="337">
        <v>2</v>
      </c>
      <c r="LS7" s="337">
        <v>2</v>
      </c>
      <c r="LT7" s="337">
        <v>4</v>
      </c>
      <c r="LU7" s="337">
        <v>10</v>
      </c>
      <c r="LV7" s="337">
        <v>5</v>
      </c>
      <c r="LW7" s="337">
        <v>3</v>
      </c>
      <c r="LX7" s="337">
        <v>2</v>
      </c>
      <c r="LY7" s="337">
        <v>2</v>
      </c>
      <c r="LZ7" s="337">
        <v>5</v>
      </c>
      <c r="MA7" s="337">
        <v>7</v>
      </c>
      <c r="MB7" s="337">
        <v>11</v>
      </c>
      <c r="MC7" s="337">
        <v>5</v>
      </c>
      <c r="MD7" s="337">
        <v>6</v>
      </c>
      <c r="ME7" s="337">
        <v>3</v>
      </c>
      <c r="MF7" s="337">
        <v>2</v>
      </c>
      <c r="MG7" s="337">
        <v>3</v>
      </c>
      <c r="MH7" s="337">
        <v>9</v>
      </c>
      <c r="MI7" s="337">
        <v>10</v>
      </c>
      <c r="MJ7" s="337">
        <v>5</v>
      </c>
      <c r="MK7" s="337">
        <v>3</v>
      </c>
      <c r="ML7" s="337">
        <v>5</v>
      </c>
      <c r="MM7" s="337">
        <v>2</v>
      </c>
      <c r="MN7" s="337">
        <v>1</v>
      </c>
      <c r="MO7" s="337">
        <v>14</v>
      </c>
      <c r="MP7" s="337">
        <v>5</v>
      </c>
      <c r="MQ7" s="337">
        <v>6</v>
      </c>
      <c r="MR7" s="337">
        <v>10</v>
      </c>
      <c r="MS7" s="337">
        <v>5</v>
      </c>
      <c r="MT7" s="337">
        <v>1</v>
      </c>
      <c r="MU7" s="337">
        <v>7</v>
      </c>
      <c r="MV7" s="337">
        <v>5</v>
      </c>
      <c r="MW7" s="337">
        <v>8</v>
      </c>
      <c r="MX7" s="337">
        <v>4</v>
      </c>
      <c r="MY7" s="337">
        <v>9</v>
      </c>
      <c r="MZ7" s="337">
        <v>8</v>
      </c>
      <c r="NA7" s="337">
        <v>7</v>
      </c>
      <c r="NB7" s="337">
        <v>3</v>
      </c>
      <c r="NC7" s="337">
        <v>2</v>
      </c>
      <c r="ND7" s="106"/>
      <c r="NE7" s="106"/>
      <c r="NF7" s="106"/>
      <c r="NG7" s="106"/>
      <c r="NH7" s="106"/>
      <c r="NI7" s="106"/>
      <c r="NJ7" s="106"/>
      <c r="NK7" s="106"/>
    </row>
    <row r="8" spans="1:375" s="325" customFormat="1" x14ac:dyDescent="0.3">
      <c r="A8" s="322" t="s">
        <v>11</v>
      </c>
      <c r="B8" s="247">
        <v>9.567422773228099</v>
      </c>
      <c r="C8" s="247">
        <v>5.7757131428040935</v>
      </c>
      <c r="D8" s="247">
        <v>7.8478653523522572</v>
      </c>
      <c r="E8" s="247">
        <v>6.3888070663910419</v>
      </c>
      <c r="F8" s="247">
        <v>7.410805692662163</v>
      </c>
      <c r="G8" s="247">
        <v>1.928746120125467</v>
      </c>
      <c r="H8" s="247">
        <v>10.706777575430456</v>
      </c>
      <c r="I8" s="247">
        <v>10.040005042224736</v>
      </c>
      <c r="J8" s="247">
        <v>5.7204557505494753</v>
      </c>
      <c r="K8" s="247">
        <v>8.8793366744384539</v>
      </c>
      <c r="L8" s="247">
        <v>8.4385931885980519</v>
      </c>
      <c r="M8" s="247">
        <v>1.4024852415100597</v>
      </c>
      <c r="N8" s="247">
        <v>3.1233583145824411</v>
      </c>
      <c r="O8" s="247">
        <v>11.561951503180492</v>
      </c>
      <c r="P8" s="247">
        <v>4.4561139896759592</v>
      </c>
      <c r="Q8" s="247">
        <v>15.571927833010239</v>
      </c>
      <c r="R8" s="247">
        <v>10.706777575430456</v>
      </c>
      <c r="S8" s="247">
        <v>9.0766845039192319</v>
      </c>
      <c r="T8" s="247">
        <v>2.455006998740874</v>
      </c>
      <c r="U8" s="247">
        <v>6.970325337261067</v>
      </c>
      <c r="V8" s="247">
        <v>7.7912923079011032</v>
      </c>
      <c r="W8" s="247">
        <v>8.1202053570357311</v>
      </c>
      <c r="X8" s="247">
        <v>7.1282036008456879</v>
      </c>
      <c r="Y8" s="247">
        <v>3.6494876279781936</v>
      </c>
      <c r="Z8" s="247">
        <v>3.002318312500897</v>
      </c>
      <c r="AA8" s="247">
        <v>7.0308453383018383</v>
      </c>
      <c r="AB8" s="247">
        <v>4.8442313876548226</v>
      </c>
      <c r="AC8" s="247">
        <v>6.4440644586456592</v>
      </c>
      <c r="AD8" s="247">
        <v>8.9318311970803439</v>
      </c>
      <c r="AE8" s="247">
        <v>1.8437820139877061</v>
      </c>
      <c r="AF8" s="247">
        <v>6.5600787219529488</v>
      </c>
      <c r="AG8" s="247">
        <v>1.8115596495168074</v>
      </c>
      <c r="AH8" s="247">
        <v>4.3398269286448619</v>
      </c>
      <c r="AI8" s="247">
        <v>3.3936516814418867</v>
      </c>
      <c r="AJ8" s="247">
        <v>8.8820150373273545</v>
      </c>
      <c r="AK8" s="247">
        <v>11.363537372802325</v>
      </c>
      <c r="AL8" s="247">
        <v>9.1021511858818052</v>
      </c>
      <c r="AM8" s="247">
        <v>13.373612851000438</v>
      </c>
      <c r="AN8" s="247">
        <v>8.6331654780918896</v>
      </c>
      <c r="AO8" s="247">
        <v>4.8744432894199532</v>
      </c>
      <c r="AP8" s="247">
        <v>4.6593661703664448</v>
      </c>
      <c r="AQ8" s="247">
        <v>13.313942061589675</v>
      </c>
      <c r="AR8" s="247">
        <v>8.7153405248504132</v>
      </c>
      <c r="AS8" s="247">
        <v>6.9814607112982561</v>
      </c>
      <c r="AT8" s="247">
        <v>2.904156394594104</v>
      </c>
      <c r="AU8" s="247">
        <v>3.3936516814418867</v>
      </c>
      <c r="AV8" s="247">
        <v>3.362203660219822</v>
      </c>
      <c r="AW8" s="247">
        <v>0.89968686800514153</v>
      </c>
      <c r="AX8" s="247">
        <v>13.052296112427175</v>
      </c>
      <c r="AY8" s="247">
        <v>13.369007639114502</v>
      </c>
      <c r="AZ8" s="247">
        <v>6.5398211089188329</v>
      </c>
      <c r="BA8" s="247">
        <v>6.5712691301408963</v>
      </c>
      <c r="BB8" s="247">
        <v>7.2822678708136541</v>
      </c>
      <c r="BC8" s="247">
        <v>0.83132160447891501</v>
      </c>
      <c r="BD8" s="247">
        <v>3.5987474720205661</v>
      </c>
      <c r="BE8" s="247">
        <v>7.5665306365557026</v>
      </c>
      <c r="BF8" s="247">
        <v>7.8237207579413672</v>
      </c>
      <c r="BG8" s="247">
        <v>12.659879499786632</v>
      </c>
      <c r="BH8" s="247">
        <v>2.4939648134367447</v>
      </c>
      <c r="BI8" s="247">
        <v>9.2145968464796635</v>
      </c>
      <c r="BJ8" s="247">
        <v>8.6393092044091055</v>
      </c>
      <c r="BK8" s="247">
        <v>4.4273921496063444</v>
      </c>
      <c r="BL8" s="247">
        <v>8.23486063210804</v>
      </c>
      <c r="BM8" s="247">
        <v>8.2694074618538096</v>
      </c>
      <c r="BN8" s="247">
        <v>2.1290683373530315</v>
      </c>
      <c r="BO8" s="247">
        <v>5.9974735889896253</v>
      </c>
      <c r="BP8" s="247">
        <v>5.993994915161057</v>
      </c>
      <c r="BQ8" s="247">
        <v>4.8461525060038566</v>
      </c>
      <c r="BR8" s="247">
        <v>7.9155423654995669</v>
      </c>
      <c r="BS8" s="247">
        <v>4.878540158890516</v>
      </c>
      <c r="BT8" s="247">
        <v>8.324946288840934</v>
      </c>
      <c r="BU8" s="247">
        <v>9.776749646020308</v>
      </c>
      <c r="BV8" s="247">
        <v>18.639454099082361</v>
      </c>
      <c r="BW8" s="247">
        <v>8.7218749681074357</v>
      </c>
      <c r="BX8" s="247">
        <v>4.6302348200927943</v>
      </c>
      <c r="BY8" s="247">
        <v>10.084435520476195</v>
      </c>
      <c r="BZ8" s="247">
        <v>10.835777546391602</v>
      </c>
      <c r="CA8" s="247">
        <v>15.309643519523917</v>
      </c>
      <c r="CB8" s="247">
        <v>13.993691169595976</v>
      </c>
      <c r="CC8" s="247">
        <v>15.823647566262197</v>
      </c>
      <c r="CD8" s="247">
        <v>13.197968551313721</v>
      </c>
      <c r="CE8" s="247">
        <v>6.1356609079727038</v>
      </c>
      <c r="CF8" s="247">
        <v>10.084435520476195</v>
      </c>
      <c r="CG8" s="247">
        <v>6.1356609079727038</v>
      </c>
      <c r="CH8" s="247">
        <v>2.9792533662254761</v>
      </c>
      <c r="CI8" s="247">
        <v>2.6078058287258381</v>
      </c>
      <c r="CJ8" s="247">
        <v>9.3047327657973558</v>
      </c>
      <c r="CK8" s="247">
        <v>2.4878515587752474</v>
      </c>
      <c r="CL8" s="247">
        <v>2.7877372336517237</v>
      </c>
      <c r="CM8" s="247">
        <v>1.3290933110525429</v>
      </c>
      <c r="CN8" s="247">
        <v>2.7877372336517237</v>
      </c>
      <c r="CO8" s="247">
        <v>1.3290933110525429</v>
      </c>
      <c r="CP8" s="247">
        <v>3.7467868565083768</v>
      </c>
      <c r="CQ8" s="247">
        <v>5.5515485008878072</v>
      </c>
      <c r="CR8" s="247">
        <v>3.9634032151312093</v>
      </c>
      <c r="CS8" s="247">
        <v>2.7408477087013687</v>
      </c>
      <c r="CT8" s="247">
        <v>5.1440721805582266</v>
      </c>
      <c r="CU8" s="247">
        <v>12.115207439662571</v>
      </c>
      <c r="CV8" s="247">
        <v>6.8321883647807775</v>
      </c>
      <c r="CW8" s="247">
        <v>8.656973625387165</v>
      </c>
      <c r="CX8" s="247">
        <v>4.3543020826771963</v>
      </c>
      <c r="CY8" s="247">
        <v>5.3135165261859623</v>
      </c>
      <c r="CZ8" s="247">
        <v>0.5795781202203365</v>
      </c>
      <c r="DA8" s="247">
        <v>3.7837086887746856</v>
      </c>
      <c r="DB8" s="247">
        <v>6.905458175175446</v>
      </c>
      <c r="DC8" s="247">
        <v>4.7327994969957601</v>
      </c>
      <c r="DD8" s="247">
        <v>7.3067337688913154</v>
      </c>
      <c r="DE8" s="247">
        <v>2.4991459162077345</v>
      </c>
      <c r="DF8" s="247">
        <v>6.0703848093819959</v>
      </c>
      <c r="DG8" s="247">
        <v>2.5612797277859412</v>
      </c>
      <c r="DH8" s="247">
        <v>5.049163099736119</v>
      </c>
      <c r="DI8" s="247">
        <v>7.5976617379713502</v>
      </c>
      <c r="DJ8" s="247">
        <v>8.8126245179354221</v>
      </c>
      <c r="DK8" s="247">
        <v>12.874733177121621</v>
      </c>
      <c r="DL8" s="247">
        <v>5.1023121849964994</v>
      </c>
      <c r="DM8" s="247">
        <v>4.5429813353515458</v>
      </c>
      <c r="DN8" s="247">
        <v>4.2797668178715673</v>
      </c>
      <c r="DO8" s="247">
        <v>1.3036017229606949</v>
      </c>
      <c r="DP8" s="247">
        <v>9.3705633677283195</v>
      </c>
      <c r="DQ8" s="247">
        <v>16.3305626280162</v>
      </c>
      <c r="DR8" s="247">
        <v>8.424130013770263</v>
      </c>
      <c r="DS8" s="247">
        <v>5.9992893751555014</v>
      </c>
      <c r="DT8" s="247">
        <v>4.454761388234143</v>
      </c>
      <c r="DU8" s="247">
        <v>6.04032827073934</v>
      </c>
      <c r="DV8" s="247">
        <v>6.5753070937131124</v>
      </c>
      <c r="DW8" s="247">
        <v>11.483706176363738</v>
      </c>
      <c r="DX8" s="247">
        <v>10.798225036761409</v>
      </c>
      <c r="DY8" s="247">
        <v>9.514528806694317</v>
      </c>
      <c r="DZ8" s="247">
        <v>15.88621511908644</v>
      </c>
      <c r="EA8" s="247">
        <v>8.7645466742511786</v>
      </c>
      <c r="EB8" s="247">
        <v>7.2898769163612966</v>
      </c>
      <c r="EC8" s="247">
        <v>3.708174725671638</v>
      </c>
      <c r="ED8" s="247">
        <v>11.483706176363738</v>
      </c>
      <c r="EE8" s="247">
        <v>18.248722072549821</v>
      </c>
      <c r="EF8" s="247">
        <v>40.993416291174029</v>
      </c>
      <c r="EG8" s="247">
        <v>38.174469958960685</v>
      </c>
      <c r="EH8" s="247">
        <v>10.789371959312668</v>
      </c>
      <c r="EI8" s="247">
        <v>3.0024579804721929</v>
      </c>
      <c r="EJ8" s="247">
        <v>4.4670099355635147</v>
      </c>
      <c r="EK8" s="247">
        <v>7.5782342961202094</v>
      </c>
      <c r="EL8" s="247">
        <v>2.6230403755262541</v>
      </c>
      <c r="EM8" s="247">
        <v>2.1626803481918495</v>
      </c>
      <c r="EN8" s="247">
        <v>4.9830178782899921</v>
      </c>
      <c r="EO8" s="247">
        <v>1.5379060253808705</v>
      </c>
      <c r="EP8" s="247">
        <v>1.7276148278538397</v>
      </c>
      <c r="EQ8" s="247">
        <v>3.708174725671638</v>
      </c>
      <c r="ER8" s="247">
        <v>9.1755824129426102</v>
      </c>
      <c r="ES8" s="247">
        <v>3.8346472606536177</v>
      </c>
      <c r="ET8" s="247">
        <v>18.087975480587723</v>
      </c>
      <c r="EU8" s="247">
        <v>9.7130906866160238</v>
      </c>
      <c r="EV8" s="247">
        <v>21.648142499362187</v>
      </c>
      <c r="EW8" s="247">
        <v>4.3933256049320333</v>
      </c>
      <c r="EX8" s="247">
        <v>4.2530533953237315</v>
      </c>
      <c r="EY8" s="247">
        <v>11.133405276610969</v>
      </c>
      <c r="EZ8" s="247">
        <v>11.123586221938385</v>
      </c>
      <c r="FA8" s="247">
        <v>9.1373317338848246</v>
      </c>
      <c r="FB8" s="247">
        <v>12.019785369125833</v>
      </c>
      <c r="FC8" s="247">
        <v>3.4001983609052528</v>
      </c>
      <c r="FD8" s="247">
        <v>2.1265266976618658</v>
      </c>
      <c r="FE8" s="247">
        <v>2.3369350120743193</v>
      </c>
      <c r="FF8" s="247">
        <v>3.2711479280656142</v>
      </c>
      <c r="FG8" s="247">
        <v>5.3752310721901511</v>
      </c>
      <c r="FH8" s="247">
        <v>8.452803350996307</v>
      </c>
      <c r="FI8" s="247">
        <v>11.368772294292956</v>
      </c>
      <c r="FJ8" s="247">
        <v>3.4001983609052528</v>
      </c>
      <c r="FK8" s="247">
        <v>0.71258282481017665</v>
      </c>
      <c r="FL8" s="247">
        <v>5.7483551497482361</v>
      </c>
      <c r="FM8" s="247">
        <v>5.3428281917706331</v>
      </c>
      <c r="FN8" s="247">
        <v>6.5731557422450555</v>
      </c>
      <c r="FO8" s="247">
        <v>8.3938890229608187</v>
      </c>
      <c r="FP8" s="247">
        <v>2.1658029163521904</v>
      </c>
      <c r="FQ8" s="247">
        <v>5.4874488398767935</v>
      </c>
      <c r="FR8" s="247">
        <v>4.4087555479889469</v>
      </c>
      <c r="FS8" s="247">
        <v>1.9610054903240686</v>
      </c>
      <c r="FT8" s="247">
        <v>3.9164000922638054</v>
      </c>
      <c r="FU8" s="247">
        <v>11.29191287346835</v>
      </c>
      <c r="FV8" s="247">
        <v>10.147291643064602</v>
      </c>
      <c r="FW8" s="247">
        <v>8.8175110959778937</v>
      </c>
      <c r="FX8" s="247">
        <v>5.105908429742211</v>
      </c>
      <c r="FY8" s="247">
        <v>1.0492361278701023</v>
      </c>
      <c r="FZ8" s="247">
        <v>1.9610054903240686</v>
      </c>
      <c r="GA8" s="247">
        <v>3.9164000922638054</v>
      </c>
      <c r="GB8" s="247">
        <v>11.059201336923364</v>
      </c>
      <c r="GC8" s="247">
        <v>2.1738622820019518</v>
      </c>
      <c r="GD8" s="247">
        <v>10.832126923607094</v>
      </c>
      <c r="GE8" s="247">
        <v>3.939103834304289</v>
      </c>
      <c r="GF8" s="247">
        <v>1.0869311410009759</v>
      </c>
      <c r="GG8" s="247">
        <v>5.4183108758168954</v>
      </c>
      <c r="GH8" s="247">
        <v>5.9767592064063706</v>
      </c>
      <c r="GI8" s="247">
        <v>8.0852421716563825</v>
      </c>
      <c r="GJ8" s="247">
        <v>10.395311363558205</v>
      </c>
      <c r="GK8" s="247">
        <v>4.1432779922441965</v>
      </c>
      <c r="GL8" s="247">
        <v>8.7022594735028012</v>
      </c>
      <c r="GM8" s="247">
        <v>1.3593449608007195</v>
      </c>
      <c r="GN8" s="247">
        <v>10.392587225360209</v>
      </c>
      <c r="GO8" s="247">
        <v>7.6738973037587694</v>
      </c>
      <c r="GP8" s="247">
        <v>5.3638281118569466</v>
      </c>
      <c r="GQ8" s="247">
        <v>10.869175203099861</v>
      </c>
      <c r="GR8" s="247">
        <v>6.1102419781082435</v>
      </c>
      <c r="GS8" s="247">
        <v>10.787506718919799</v>
      </c>
      <c r="GT8" s="247">
        <v>2.1711381438039545</v>
      </c>
      <c r="GU8" s="247">
        <v>2.034931233904083</v>
      </c>
      <c r="GV8" s="247">
        <v>7.2693627813561505</v>
      </c>
      <c r="GW8" s="247">
        <v>8.124742175527345</v>
      </c>
      <c r="GX8" s="247">
        <v>6.4480351146599251</v>
      </c>
      <c r="GY8" s="247">
        <v>3.7347934694544809</v>
      </c>
      <c r="GZ8" s="247">
        <v>4.5465866524577176</v>
      </c>
      <c r="HA8" s="247">
        <v>2.1711381438039545</v>
      </c>
      <c r="HB8" s="247">
        <v>3.2607934230029283</v>
      </c>
      <c r="HC8" s="247">
        <v>9.8246044110777433</v>
      </c>
      <c r="HD8" s="247">
        <v>9.8246044110777433</v>
      </c>
      <c r="HE8" s="247">
        <v>7.8809318068065757</v>
      </c>
      <c r="HF8" s="247">
        <v>3.7035485892559161</v>
      </c>
      <c r="HG8" s="247">
        <v>8.883219684842695</v>
      </c>
      <c r="HH8" s="247">
        <v>3.4140936851677965</v>
      </c>
      <c r="HI8" s="247">
        <v>5.4748800901555184</v>
      </c>
      <c r="HJ8" s="247">
        <v>5.3978848794386529</v>
      </c>
      <c r="HK8" s="247">
        <v>11.07251411056426</v>
      </c>
      <c r="HL8" s="247">
        <v>6.6473445266589701</v>
      </c>
      <c r="HM8" s="247">
        <v>7.5131981418379601</v>
      </c>
      <c r="HN8" s="247">
        <v>7.0309505587002956</v>
      </c>
      <c r="HO8" s="247">
        <v>1.9536507203247506</v>
      </c>
      <c r="HP8" s="247">
        <v>7.8995442169652961</v>
      </c>
      <c r="HQ8" s="247">
        <v>6.1787971589513502</v>
      </c>
      <c r="HR8" s="247">
        <v>5.9458934966405455</v>
      </c>
      <c r="HS8" s="247">
        <v>3.8251001480692164</v>
      </c>
      <c r="HT8" s="247">
        <v>4.6197126430119635</v>
      </c>
      <c r="HU8" s="247">
        <v>7.7570619764928042</v>
      </c>
      <c r="HV8" s="247">
        <v>10.113499030460947</v>
      </c>
      <c r="HW8" s="247">
        <v>6.2938789685637477</v>
      </c>
      <c r="HX8" s="247">
        <v>14.170132819297962</v>
      </c>
      <c r="HY8" s="247">
        <v>32.510200209039432</v>
      </c>
      <c r="HZ8" s="247">
        <v>42.462721708197321</v>
      </c>
      <c r="IA8" s="247">
        <v>48.517942923969656</v>
      </c>
      <c r="IB8" s="247">
        <v>38.201680705144007</v>
      </c>
      <c r="IC8" s="247">
        <v>17.45681450096632</v>
      </c>
      <c r="ID8" s="247">
        <v>10.587526484340584</v>
      </c>
      <c r="IE8" s="247">
        <v>10.571918490571841</v>
      </c>
      <c r="IF8" s="247">
        <v>4.712874107936285</v>
      </c>
      <c r="IG8" s="247">
        <v>6.195237417467407</v>
      </c>
      <c r="IH8" s="247">
        <v>9.4915092499367972</v>
      </c>
      <c r="II8" s="247">
        <v>4.5101109195715834</v>
      </c>
      <c r="IJ8" s="247">
        <v>8.8864004391765086</v>
      </c>
      <c r="IK8" s="247">
        <v>6.6569012563408103</v>
      </c>
      <c r="IL8" s="247">
        <v>8.5678898558511953</v>
      </c>
      <c r="IM8" s="247">
        <v>9.0204570786445881</v>
      </c>
      <c r="IN8" s="247">
        <v>5.959920874650094</v>
      </c>
      <c r="IO8" s="247">
        <v>6.7629926824555824</v>
      </c>
      <c r="IP8" s="247">
        <v>2.4092154234164642</v>
      </c>
      <c r="IQ8" s="247">
        <v>6.0297532057636145</v>
      </c>
      <c r="IR8" s="247">
        <v>4.0851913701409606</v>
      </c>
      <c r="IS8" s="247">
        <v>4.6827949729393588</v>
      </c>
      <c r="IT8" s="247">
        <v>3.2794337034464922</v>
      </c>
      <c r="IU8" s="247">
        <v>12.636966072658266</v>
      </c>
      <c r="IV8" s="247">
        <v>4.0851913701409606</v>
      </c>
      <c r="IW8" s="247">
        <v>4.7579990218308428</v>
      </c>
      <c r="IX8" s="247">
        <v>2.1903179239644666</v>
      </c>
      <c r="IY8" s="247">
        <v>6.8972856269046607</v>
      </c>
      <c r="IZ8" s="247">
        <v>13.190253003788468</v>
      </c>
      <c r="JA8" s="247">
        <v>4.1993403729226779</v>
      </c>
      <c r="JB8" s="247">
        <v>2.4763618956410038</v>
      </c>
      <c r="JC8" s="247">
        <v>13.876489949923256</v>
      </c>
      <c r="JD8" s="247">
        <v>2.6778013123146205</v>
      </c>
      <c r="JE8" s="247">
        <v>1.5188532017190755</v>
      </c>
      <c r="JF8" s="247">
        <v>3.723943349572941</v>
      </c>
      <c r="JG8" s="247">
        <v>4.3537772590391173</v>
      </c>
      <c r="JH8" s="247">
        <v>3.0779942867728742</v>
      </c>
      <c r="JI8" s="247">
        <v>2.9181856828784709</v>
      </c>
      <c r="JJ8" s="247">
        <v>11.24327389516573</v>
      </c>
      <c r="JK8" s="247">
        <v>2.3447548100809068</v>
      </c>
      <c r="JL8" s="247">
        <v>4.0865342995854519</v>
      </c>
      <c r="JM8" s="247">
        <v>2.0734830622937683</v>
      </c>
      <c r="JN8" s="247">
        <v>10.21664317915328</v>
      </c>
      <c r="JO8" s="247">
        <v>10.524203546993538</v>
      </c>
      <c r="JP8" s="247">
        <v>6.4364794971796879</v>
      </c>
      <c r="JQ8" s="247">
        <v>5.9845198356523595</v>
      </c>
      <c r="JR8" s="247">
        <v>2.5051478381800569</v>
      </c>
      <c r="JS8" s="247">
        <v>1.6442722924137145</v>
      </c>
      <c r="JT8" s="247">
        <v>1.4937625511622321</v>
      </c>
      <c r="JU8" s="247">
        <v>9.7451111780749979</v>
      </c>
      <c r="JV8" s="247">
        <v>7.9932294424404917</v>
      </c>
      <c r="JW8" s="247">
        <v>2.215319737772055</v>
      </c>
      <c r="JX8" s="247">
        <v>6.0275636129406767</v>
      </c>
      <c r="JY8" s="247">
        <v>3.8624616153383236</v>
      </c>
      <c r="JZ8" s="247">
        <v>1.6442722924137145</v>
      </c>
      <c r="KA8" s="247">
        <v>2.0029704364830239</v>
      </c>
      <c r="KB8" s="247">
        <v>7.940142117118234</v>
      </c>
      <c r="KC8" s="247">
        <v>8.066680053568744</v>
      </c>
      <c r="KD8" s="247">
        <v>3.2168049560135672</v>
      </c>
      <c r="KE8" s="247">
        <v>4.845294530088232</v>
      </c>
      <c r="KF8" s="247">
        <v>4.935686462393698</v>
      </c>
      <c r="KG8" s="247">
        <v>3.0733256983858435</v>
      </c>
      <c r="KH8" s="247">
        <v>2.0029704364830239</v>
      </c>
      <c r="KI8" s="247">
        <v>7.502530381353675</v>
      </c>
      <c r="KJ8" s="247">
        <v>5.2011230890049864</v>
      </c>
      <c r="KK8" s="247">
        <v>7.9013958069538859</v>
      </c>
      <c r="KL8" s="247">
        <v>5.9400412657877641</v>
      </c>
      <c r="KM8" s="247">
        <v>4.2627687441196738</v>
      </c>
      <c r="KN8" s="247">
        <v>0.80434733179992624</v>
      </c>
      <c r="KO8" s="247">
        <v>2.0029704364830239</v>
      </c>
      <c r="KP8" s="247">
        <v>2.9327160259106737</v>
      </c>
      <c r="KQ8" s="247">
        <v>4.0059408729660477</v>
      </c>
      <c r="KR8" s="247">
        <v>5.2247863977364206</v>
      </c>
      <c r="KS8" s="247">
        <v>5.0611356821674951</v>
      </c>
      <c r="KT8" s="247">
        <v>5.0177331428481695</v>
      </c>
      <c r="KU8" s="247">
        <v>2.3102258524511687</v>
      </c>
      <c r="KV8" s="247">
        <v>2.7196327610064062</v>
      </c>
      <c r="KW8" s="247">
        <v>2.8941300479144103</v>
      </c>
      <c r="KX8" s="247">
        <v>2.6828635496786437</v>
      </c>
      <c r="KY8" s="247">
        <v>1.8658692113277628</v>
      </c>
      <c r="KZ8" s="247">
        <v>3.5199023539382677</v>
      </c>
      <c r="LA8" s="247">
        <v>3.0171595749924442</v>
      </c>
      <c r="LB8" s="247">
        <v>2.7272575064254259</v>
      </c>
      <c r="LC8" s="247">
        <v>2.6661388042596239</v>
      </c>
      <c r="LD8" s="247">
        <v>3.3323615490568974</v>
      </c>
      <c r="LE8" s="247">
        <v>2.9147877226915151</v>
      </c>
      <c r="LF8" s="247">
        <v>9.3507436393375265</v>
      </c>
      <c r="LG8" s="247">
        <v>1.2795754453830299</v>
      </c>
      <c r="LH8" s="247">
        <v>4.0323744595724413</v>
      </c>
      <c r="LI8" s="247">
        <v>2.5397272901593371</v>
      </c>
      <c r="LJ8" s="247">
        <v>2.3180814886362477</v>
      </c>
      <c r="LK8" s="247">
        <v>2.7057243322522435</v>
      </c>
      <c r="LL8" s="247">
        <v>1.9336672901593368</v>
      </c>
      <c r="LM8" s="247">
        <v>3.7873721376721785</v>
      </c>
      <c r="LN8" s="247">
        <v>1.7610210561040693</v>
      </c>
      <c r="LO8" s="247">
        <v>2.0637968512908569</v>
      </c>
      <c r="LP8" s="247">
        <v>1.1747272901593369</v>
      </c>
      <c r="LQ8" s="247">
        <v>1.2260814886362477</v>
      </c>
      <c r="LR8" s="247">
        <v>2.0242113232982382</v>
      </c>
      <c r="LS8" s="247">
        <v>7.391794943270364</v>
      </c>
      <c r="LT8" s="247">
        <v>3.3218677260616802</v>
      </c>
      <c r="LU8" s="247">
        <v>1.9728571248213274</v>
      </c>
      <c r="LV8" s="247">
        <v>2.0819847965847629</v>
      </c>
      <c r="LW8" s="247">
        <v>1.2795754453830299</v>
      </c>
      <c r="LX8" s="247">
        <v>3.0910604308120955</v>
      </c>
      <c r="LY8" s="247">
        <v>4.7165393387827104</v>
      </c>
      <c r="LZ8" s="247">
        <v>7.499552472667574</v>
      </c>
      <c r="MA8" s="247">
        <v>3.8850863349032694</v>
      </c>
      <c r="MB8" s="247">
        <v>4.6454055230806137</v>
      </c>
      <c r="MC8" s="247">
        <v>1.9737129145511452</v>
      </c>
      <c r="MD8" s="247">
        <v>1.7210153219943993</v>
      </c>
      <c r="ME8" s="247">
        <v>2.0537523722816737</v>
      </c>
      <c r="MF8" s="247">
        <v>7.3827772415697659</v>
      </c>
      <c r="MG8" s="247">
        <v>8.3267752965835111</v>
      </c>
      <c r="MH8" s="247">
        <v>3.2728234454485992</v>
      </c>
      <c r="MI8" s="247">
        <v>2.9655787954677102</v>
      </c>
      <c r="MJ8" s="247">
        <v>3.8060487619009384</v>
      </c>
      <c r="MK8" s="247">
        <v>1.2200729578951237</v>
      </c>
      <c r="ML8" s="247">
        <v>0.49871595359216747</v>
      </c>
      <c r="MM8" s="247">
        <v>9.1715867635056014</v>
      </c>
      <c r="MN8" s="247">
        <v>3.8617090245786359</v>
      </c>
      <c r="MO8" s="247">
        <v>5.0324669897413203</v>
      </c>
      <c r="MP8" s="247">
        <v>8.1041342458727215</v>
      </c>
      <c r="MQ8" s="247">
        <v>4.4183116513556087</v>
      </c>
      <c r="MR8" s="247">
        <v>0.49871595359216747</v>
      </c>
      <c r="MS8" s="247">
        <v>7.6109843185483248</v>
      </c>
      <c r="MT8" s="247">
        <v>4.0566780520949219</v>
      </c>
      <c r="MU8" s="247">
        <v>11.520519085292072</v>
      </c>
      <c r="MV8" s="247">
        <v>8.8285450954042464</v>
      </c>
      <c r="MW8" s="247">
        <v>4.4047498292699769</v>
      </c>
      <c r="MX8" s="247">
        <v>5.8605202937520415</v>
      </c>
      <c r="MY8" s="247">
        <v>4.1788327364086051</v>
      </c>
      <c r="MZ8" s="247">
        <v>0.51004858849134882</v>
      </c>
      <c r="NA8" s="247">
        <v>3.4200717880059295</v>
      </c>
      <c r="NB8" s="247">
        <v>2.8762688533672778</v>
      </c>
      <c r="NC8" s="323">
        <v>9</v>
      </c>
      <c r="ND8" s="324"/>
    </row>
    <row r="9" spans="1:375" x14ac:dyDescent="0.3">
      <c r="A9" s="2" t="s">
        <v>12</v>
      </c>
      <c r="B9" s="207">
        <f>(B6-B7)/B7</f>
        <v>4.5</v>
      </c>
      <c r="C9" s="207">
        <f t="shared" ref="C9:BM9" si="6">(C6-C7)/C7</f>
        <v>-0.2</v>
      </c>
      <c r="D9" s="207">
        <f t="shared" si="6"/>
        <v>-0.1111111111111111</v>
      </c>
      <c r="E9" s="207">
        <f t="shared" si="6"/>
        <v>-0.4</v>
      </c>
      <c r="F9" s="207">
        <f t="shared" si="6"/>
        <v>-1</v>
      </c>
      <c r="G9" s="207">
        <f t="shared" si="6"/>
        <v>-0.5714285714285714</v>
      </c>
      <c r="H9" s="207">
        <f t="shared" si="6"/>
        <v>0.5</v>
      </c>
      <c r="I9" s="207">
        <f t="shared" si="6"/>
        <v>0.5</v>
      </c>
      <c r="J9" s="207">
        <f t="shared" si="6"/>
        <v>-0.45454545454545453</v>
      </c>
      <c r="K9" s="207">
        <f t="shared" si="6"/>
        <v>-0.22222222222222221</v>
      </c>
      <c r="L9" s="207">
        <f t="shared" si="6"/>
        <v>0.33333333333333331</v>
      </c>
      <c r="M9" s="207">
        <f t="shared" si="6"/>
        <v>-0.625</v>
      </c>
      <c r="N9" s="207">
        <f t="shared" si="6"/>
        <v>-0.625</v>
      </c>
      <c r="O9" s="207">
        <f t="shared" si="6"/>
        <v>2</v>
      </c>
      <c r="P9" s="207">
        <f t="shared" si="6"/>
        <v>1</v>
      </c>
      <c r="Q9" s="207">
        <f t="shared" si="6"/>
        <v>-0.45454545454545453</v>
      </c>
      <c r="R9" s="207">
        <f t="shared" si="6"/>
        <v>1.75</v>
      </c>
      <c r="S9" s="207">
        <f t="shared" si="6"/>
        <v>-0.76470588235294112</v>
      </c>
      <c r="T9" s="207">
        <f t="shared" si="6"/>
        <v>-0.625</v>
      </c>
      <c r="U9" s="207">
        <f t="shared" si="6"/>
        <v>-0.66666666666666663</v>
      </c>
      <c r="V9" s="207">
        <f t="shared" si="6"/>
        <v>2</v>
      </c>
      <c r="W9" s="207">
        <f t="shared" si="6"/>
        <v>0</v>
      </c>
      <c r="X9" s="207">
        <f t="shared" si="6"/>
        <v>0.2</v>
      </c>
      <c r="Y9" s="207">
        <f t="shared" si="6"/>
        <v>-0.22222222222222221</v>
      </c>
      <c r="Z9" s="207">
        <f t="shared" si="6"/>
        <v>-0.5</v>
      </c>
      <c r="AA9" s="207">
        <f t="shared" si="6"/>
        <v>0.33333333333333331</v>
      </c>
      <c r="AB9" s="207">
        <f t="shared" si="6"/>
        <v>0.25</v>
      </c>
      <c r="AC9" s="207">
        <f t="shared" si="6"/>
        <v>-0.2</v>
      </c>
      <c r="AD9" s="207">
        <f t="shared" si="6"/>
        <v>0.25</v>
      </c>
      <c r="AE9" s="207">
        <f t="shared" si="6"/>
        <v>0.2857142857142857</v>
      </c>
      <c r="AF9" s="207">
        <f t="shared" si="6"/>
        <v>-0.625</v>
      </c>
      <c r="AG9" s="207">
        <f t="shared" si="6"/>
        <v>3</v>
      </c>
      <c r="AH9" s="207">
        <f t="shared" si="6"/>
        <v>-0.83333333333333337</v>
      </c>
      <c r="AI9" s="207">
        <f t="shared" si="6"/>
        <v>0.25</v>
      </c>
      <c r="AJ9" s="207">
        <f t="shared" si="6"/>
        <v>0</v>
      </c>
      <c r="AK9" s="207">
        <f t="shared" si="6"/>
        <v>0.5</v>
      </c>
      <c r="AL9" s="207">
        <f t="shared" si="6"/>
        <v>-0.5714285714285714</v>
      </c>
      <c r="AM9" s="207">
        <f t="shared" si="6"/>
        <v>-0.81818181818181823</v>
      </c>
      <c r="AN9" s="207">
        <f t="shared" si="6"/>
        <v>-0.33333333333333331</v>
      </c>
      <c r="AO9" s="207">
        <f t="shared" si="6"/>
        <v>-0.75</v>
      </c>
      <c r="AP9" s="207">
        <f t="shared" si="6"/>
        <v>-0.625</v>
      </c>
      <c r="AQ9" s="207">
        <f t="shared" si="6"/>
        <v>1.5</v>
      </c>
      <c r="AR9" s="207">
        <f t="shared" si="6"/>
        <v>0.8</v>
      </c>
      <c r="AS9" s="207">
        <f t="shared" si="6"/>
        <v>-0.81818181818181823</v>
      </c>
      <c r="AT9" s="207">
        <f t="shared" si="6"/>
        <v>-0.625</v>
      </c>
      <c r="AU9" s="207">
        <f t="shared" si="6"/>
        <v>-0.42857142857142855</v>
      </c>
      <c r="AV9" s="207">
        <f t="shared" si="6"/>
        <v>0.66666666666666663</v>
      </c>
      <c r="AW9" s="207">
        <f t="shared" si="6"/>
        <v>4</v>
      </c>
      <c r="AX9" s="207">
        <f t="shared" si="6"/>
        <v>3.6666666666666665</v>
      </c>
      <c r="AY9" s="207">
        <f t="shared" si="6"/>
        <v>7</v>
      </c>
      <c r="AZ9" s="207">
        <f t="shared" si="6"/>
        <v>-0.41666666666666669</v>
      </c>
      <c r="BA9" s="207">
        <f t="shared" si="6"/>
        <v>-0.6</v>
      </c>
      <c r="BB9" s="207">
        <f t="shared" si="6"/>
        <v>-0.66666666666666663</v>
      </c>
      <c r="BC9" s="207">
        <f t="shared" si="6"/>
        <v>-0.5714285714285714</v>
      </c>
      <c r="BD9" s="207">
        <f t="shared" si="6"/>
        <v>-0.33333333333333331</v>
      </c>
      <c r="BE9" s="207">
        <f t="shared" si="6"/>
        <v>7</v>
      </c>
      <c r="BF9" s="207">
        <f t="shared" si="6"/>
        <v>0.5</v>
      </c>
      <c r="BG9" s="207">
        <f t="shared" si="6"/>
        <v>-0.66666666666666663</v>
      </c>
      <c r="BH9" s="207">
        <f t="shared" si="6"/>
        <v>-0.1111111111111111</v>
      </c>
      <c r="BI9" s="207">
        <f t="shared" si="6"/>
        <v>-0.53846153846153844</v>
      </c>
      <c r="BJ9" s="207">
        <f t="shared" si="6"/>
        <v>-0.33333333333333331</v>
      </c>
      <c r="BK9" s="207">
        <f t="shared" si="6"/>
        <v>-0.41666666666666669</v>
      </c>
      <c r="BL9" s="207">
        <f t="shared" si="6"/>
        <v>-0.45454545454545453</v>
      </c>
      <c r="BM9" s="207">
        <f t="shared" si="6"/>
        <v>0.2</v>
      </c>
      <c r="BN9" s="207">
        <f t="shared" ref="BN9:DY9" si="7">(BN6-BN7)/BN7</f>
        <v>-0.22222222222222221</v>
      </c>
      <c r="BO9" s="207">
        <f t="shared" si="7"/>
        <v>-0.44444444444444442</v>
      </c>
      <c r="BP9" s="207">
        <f t="shared" si="7"/>
        <v>-0.5</v>
      </c>
      <c r="BQ9" s="207">
        <f t="shared" si="7"/>
        <v>0</v>
      </c>
      <c r="BR9" s="207">
        <f t="shared" si="7"/>
        <v>0.14285714285714285</v>
      </c>
      <c r="BS9" s="207">
        <f t="shared" si="7"/>
        <v>0.2</v>
      </c>
      <c r="BT9" s="207">
        <f t="shared" si="7"/>
        <v>-0.2857142857142857</v>
      </c>
      <c r="BU9" s="207">
        <f t="shared" si="7"/>
        <v>0.16666666666666666</v>
      </c>
      <c r="BV9" s="207">
        <f t="shared" si="7"/>
        <v>-0.25</v>
      </c>
      <c r="BW9" s="207">
        <f t="shared" si="7"/>
        <v>0.375</v>
      </c>
      <c r="BX9" s="207">
        <f t="shared" si="7"/>
        <v>-0.75</v>
      </c>
      <c r="BY9" s="207">
        <f t="shared" si="7"/>
        <v>-0.4</v>
      </c>
      <c r="BZ9" s="207">
        <f t="shared" si="7"/>
        <v>0</v>
      </c>
      <c r="CA9" s="207">
        <f t="shared" si="7"/>
        <v>0.75</v>
      </c>
      <c r="CB9" s="207">
        <f t="shared" si="7"/>
        <v>-9.0909090909090912E-2</v>
      </c>
      <c r="CC9" s="207">
        <f t="shared" si="7"/>
        <v>-0.46153846153846156</v>
      </c>
      <c r="CD9" s="207">
        <f t="shared" si="7"/>
        <v>-0.2</v>
      </c>
      <c r="CE9" s="207">
        <f t="shared" si="7"/>
        <v>-0.70588235294117652</v>
      </c>
      <c r="CF9" s="207">
        <f t="shared" si="7"/>
        <v>-0.5</v>
      </c>
      <c r="CG9" s="207">
        <f t="shared" si="7"/>
        <v>2</v>
      </c>
      <c r="CH9" s="207">
        <f t="shared" si="7"/>
        <v>3</v>
      </c>
      <c r="CI9" s="207">
        <f t="shared" si="7"/>
        <v>0</v>
      </c>
      <c r="CJ9" s="207">
        <f t="shared" si="7"/>
        <v>-0.66666666666666663</v>
      </c>
      <c r="CK9" s="207">
        <f t="shared" si="7"/>
        <v>0.6</v>
      </c>
      <c r="CL9" s="207">
        <f t="shared" si="7"/>
        <v>-0.77777777777777779</v>
      </c>
      <c r="CM9" s="207">
        <f t="shared" si="7"/>
        <v>-0.66666666666666663</v>
      </c>
      <c r="CN9" s="207">
        <f t="shared" si="7"/>
        <v>0.66666666666666663</v>
      </c>
      <c r="CO9" s="207">
        <f t="shared" si="7"/>
        <v>5</v>
      </c>
      <c r="CP9" s="207">
        <f t="shared" si="7"/>
        <v>-0.75</v>
      </c>
      <c r="CQ9" s="207">
        <f t="shared" si="7"/>
        <v>1.6666666666666667</v>
      </c>
      <c r="CR9" s="207">
        <f t="shared" si="7"/>
        <v>-0.25</v>
      </c>
      <c r="CS9" s="207">
        <f t="shared" si="7"/>
        <v>-0.75</v>
      </c>
      <c r="CT9" s="207">
        <f t="shared" si="7"/>
        <v>-0.5</v>
      </c>
      <c r="CU9" s="207">
        <f t="shared" si="7"/>
        <v>2</v>
      </c>
      <c r="CV9" s="207">
        <f t="shared" si="7"/>
        <v>0.33333333333333331</v>
      </c>
      <c r="CW9" s="207">
        <f t="shared" si="7"/>
        <v>-0.21428571428571427</v>
      </c>
      <c r="CX9" s="207">
        <f t="shared" si="7"/>
        <v>-0.125</v>
      </c>
      <c r="CY9" s="207">
        <f t="shared" si="7"/>
        <v>-0.5</v>
      </c>
      <c r="CZ9" s="207">
        <f t="shared" si="7"/>
        <v>-0.4</v>
      </c>
      <c r="DA9" s="207">
        <f t="shared" si="7"/>
        <v>-0.83333333333333337</v>
      </c>
      <c r="DB9" s="207">
        <f t="shared" si="7"/>
        <v>8</v>
      </c>
      <c r="DC9" s="207">
        <f t="shared" si="7"/>
        <v>0.6</v>
      </c>
      <c r="DD9" s="207">
        <f t="shared" si="7"/>
        <v>0.14285714285714285</v>
      </c>
      <c r="DE9" s="207">
        <f t="shared" si="7"/>
        <v>0.4</v>
      </c>
      <c r="DF9" s="207">
        <f t="shared" si="7"/>
        <v>0.5714285714285714</v>
      </c>
      <c r="DG9" s="207">
        <f t="shared" si="7"/>
        <v>-0.66666666666666663</v>
      </c>
      <c r="DH9" s="207">
        <f t="shared" si="7"/>
        <v>-0.33333333333333331</v>
      </c>
      <c r="DI9" s="207">
        <f t="shared" si="7"/>
        <v>1.6666666666666667</v>
      </c>
      <c r="DJ9" s="207">
        <f t="shared" si="7"/>
        <v>-0.2</v>
      </c>
      <c r="DK9" s="207">
        <f t="shared" si="7"/>
        <v>-0.375</v>
      </c>
      <c r="DL9" s="207">
        <f t="shared" si="7"/>
        <v>-0.25</v>
      </c>
      <c r="DM9" s="207">
        <f t="shared" si="7"/>
        <v>-0.46153846153846156</v>
      </c>
      <c r="DN9" s="207">
        <f t="shared" si="7"/>
        <v>-0.25</v>
      </c>
      <c r="DO9" s="207">
        <f t="shared" si="7"/>
        <v>-0.4</v>
      </c>
      <c r="DP9" s="207">
        <f t="shared" si="7"/>
        <v>0</v>
      </c>
      <c r="DQ9" s="207">
        <f t="shared" si="7"/>
        <v>15</v>
      </c>
      <c r="DR9" s="207">
        <f t="shared" si="7"/>
        <v>-0.55555555555555558</v>
      </c>
      <c r="DS9" s="207">
        <f t="shared" si="7"/>
        <v>-0.42857142857142855</v>
      </c>
      <c r="DT9" s="207">
        <f t="shared" si="7"/>
        <v>-0.5</v>
      </c>
      <c r="DU9" s="207">
        <f t="shared" si="7"/>
        <v>-0.55555555555555558</v>
      </c>
      <c r="DV9" s="207">
        <f t="shared" si="7"/>
        <v>-0.5714285714285714</v>
      </c>
      <c r="DW9" s="207">
        <f t="shared" si="7"/>
        <v>-0.14285714285714285</v>
      </c>
      <c r="DX9" s="207">
        <f t="shared" si="7"/>
        <v>0</v>
      </c>
      <c r="DY9" s="207">
        <f t="shared" si="7"/>
        <v>0.3</v>
      </c>
      <c r="DZ9" s="207">
        <f t="shared" ref="DZ9:GK9" si="8">(DZ6-DZ7)/DZ7</f>
        <v>9.0909090909090912E-2</v>
      </c>
      <c r="EA9" s="207">
        <f t="shared" si="8"/>
        <v>-0.18181818181818182</v>
      </c>
      <c r="EB9" s="207">
        <f t="shared" si="8"/>
        <v>-0.70588235294117652</v>
      </c>
      <c r="EC9" s="207">
        <f t="shared" si="8"/>
        <v>0.6</v>
      </c>
      <c r="ED9" s="207">
        <f t="shared" si="8"/>
        <v>3.75</v>
      </c>
      <c r="EE9" s="207">
        <f t="shared" si="8"/>
        <v>0.94444444444444442</v>
      </c>
      <c r="EF9" s="207">
        <f t="shared" si="8"/>
        <v>-0.33333333333333331</v>
      </c>
      <c r="EG9" s="207">
        <f t="shared" si="8"/>
        <v>9.3023255813953487E-2</v>
      </c>
      <c r="EH9" s="207">
        <f t="shared" si="8"/>
        <v>0</v>
      </c>
      <c r="EI9" s="207">
        <f t="shared" si="8"/>
        <v>0</v>
      </c>
      <c r="EJ9" s="207">
        <f t="shared" si="8"/>
        <v>-0.5</v>
      </c>
      <c r="EK9" s="207">
        <f t="shared" si="8"/>
        <v>2</v>
      </c>
      <c r="EL9" s="207">
        <f t="shared" si="8"/>
        <v>0.75</v>
      </c>
      <c r="EM9" s="207">
        <f t="shared" si="8"/>
        <v>-0.2</v>
      </c>
      <c r="EN9" s="207">
        <f t="shared" si="8"/>
        <v>1.6666666666666667</v>
      </c>
      <c r="EO9" s="207">
        <f t="shared" si="8"/>
        <v>2.5</v>
      </c>
      <c r="EP9" s="207">
        <f t="shared" si="8"/>
        <v>-0.6</v>
      </c>
      <c r="EQ9" s="207">
        <f t="shared" si="8"/>
        <v>1</v>
      </c>
      <c r="ER9" s="207">
        <f t="shared" si="8"/>
        <v>2</v>
      </c>
      <c r="ES9" s="207">
        <f t="shared" si="8"/>
        <v>0.75</v>
      </c>
      <c r="ET9" s="207">
        <f t="shared" si="8"/>
        <v>0</v>
      </c>
      <c r="EU9" s="207">
        <f t="shared" si="8"/>
        <v>0.75</v>
      </c>
      <c r="EV9" s="207">
        <f t="shared" si="8"/>
        <v>-0.68421052631578949</v>
      </c>
      <c r="EW9" s="207">
        <f t="shared" si="8"/>
        <v>-0.4</v>
      </c>
      <c r="EX9" s="207">
        <f t="shared" si="8"/>
        <v>-0.78947368421052633</v>
      </c>
      <c r="EY9" s="207">
        <f t="shared" si="8"/>
        <v>2</v>
      </c>
      <c r="EZ9" s="207">
        <f t="shared" si="8"/>
        <v>0.25</v>
      </c>
      <c r="FA9" s="207">
        <f t="shared" si="8"/>
        <v>-0.36363636363636365</v>
      </c>
      <c r="FB9" s="207">
        <f t="shared" si="8"/>
        <v>-0.66666666666666663</v>
      </c>
      <c r="FC9" s="207">
        <f t="shared" si="8"/>
        <v>-0.125</v>
      </c>
      <c r="FD9" s="207">
        <f t="shared" si="8"/>
        <v>-0.5</v>
      </c>
      <c r="FE9" s="207">
        <f t="shared" si="8"/>
        <v>0.5</v>
      </c>
      <c r="FF9" s="207">
        <f t="shared" si="8"/>
        <v>-0.5</v>
      </c>
      <c r="FG9" s="207">
        <f t="shared" si="8"/>
        <v>1</v>
      </c>
      <c r="FH9" s="207">
        <f t="shared" si="8"/>
        <v>-0.25</v>
      </c>
      <c r="FI9" s="207">
        <f t="shared" si="8"/>
        <v>0.75</v>
      </c>
      <c r="FJ9" s="207">
        <f t="shared" si="8"/>
        <v>-0.5714285714285714</v>
      </c>
      <c r="FK9" s="207">
        <f t="shared" si="8"/>
        <v>-0.8</v>
      </c>
      <c r="FL9" s="207">
        <f t="shared" si="8"/>
        <v>-0.33333333333333331</v>
      </c>
      <c r="FM9" s="207">
        <f t="shared" si="8"/>
        <v>6</v>
      </c>
      <c r="FN9" s="207">
        <f t="shared" si="8"/>
        <v>-0.5</v>
      </c>
      <c r="FO9" s="207">
        <f t="shared" si="8"/>
        <v>-0.5714285714285714</v>
      </c>
      <c r="FP9" s="207">
        <f t="shared" si="8"/>
        <v>0</v>
      </c>
      <c r="FQ9" s="207">
        <f t="shared" si="8"/>
        <v>-0.25</v>
      </c>
      <c r="FR9" s="207">
        <f t="shared" si="8"/>
        <v>0</v>
      </c>
      <c r="FS9" s="207">
        <f t="shared" si="8"/>
        <v>0</v>
      </c>
      <c r="FT9" s="207">
        <f t="shared" si="8"/>
        <v>2</v>
      </c>
      <c r="FU9" s="207">
        <f t="shared" si="8"/>
        <v>7</v>
      </c>
      <c r="FV9" s="207">
        <f t="shared" si="8"/>
        <v>1.5</v>
      </c>
      <c r="FW9" s="207">
        <f t="shared" si="8"/>
        <v>-0.3</v>
      </c>
      <c r="FX9" s="207">
        <f t="shared" si="8"/>
        <v>-0.375</v>
      </c>
      <c r="FY9" s="207">
        <f t="shared" si="8"/>
        <v>-0.7142857142857143</v>
      </c>
      <c r="FZ9" s="207">
        <f t="shared" si="8"/>
        <v>-0.2</v>
      </c>
      <c r="GA9" s="207" t="e">
        <f t="shared" si="8"/>
        <v>#DIV/0!</v>
      </c>
      <c r="GB9" s="207">
        <f t="shared" si="8"/>
        <v>7</v>
      </c>
      <c r="GC9" s="207" t="e">
        <f t="shared" si="8"/>
        <v>#DIV/0!</v>
      </c>
      <c r="GD9" s="207">
        <f t="shared" si="8"/>
        <v>-0.23076923076923078</v>
      </c>
      <c r="GE9" s="207">
        <f t="shared" si="8"/>
        <v>0.5</v>
      </c>
      <c r="GF9" s="207">
        <f t="shared" si="8"/>
        <v>-0.9</v>
      </c>
      <c r="GG9" s="207">
        <f t="shared" si="8"/>
        <v>0.5</v>
      </c>
      <c r="GH9" s="207">
        <f t="shared" si="8"/>
        <v>6</v>
      </c>
      <c r="GI9" s="207">
        <f t="shared" si="8"/>
        <v>2</v>
      </c>
      <c r="GJ9" s="207">
        <f t="shared" si="8"/>
        <v>-0.25</v>
      </c>
      <c r="GK9" s="207">
        <f t="shared" si="8"/>
        <v>0</v>
      </c>
      <c r="GL9" s="207">
        <f t="shared" ref="GL9:IW9" si="9">(GL6-GL7)/GL7</f>
        <v>-0.55555555555555558</v>
      </c>
      <c r="GM9" s="207">
        <f t="shared" si="9"/>
        <v>0</v>
      </c>
      <c r="GN9" s="207">
        <f t="shared" si="9"/>
        <v>-0.83333333333333337</v>
      </c>
      <c r="GO9" s="207">
        <f t="shared" si="9"/>
        <v>3</v>
      </c>
      <c r="GP9" s="207">
        <f t="shared" si="9"/>
        <v>-0.5</v>
      </c>
      <c r="GQ9" s="207">
        <f t="shared" si="9"/>
        <v>-0.25</v>
      </c>
      <c r="GR9" s="207">
        <f t="shared" si="9"/>
        <v>0.33333333333333331</v>
      </c>
      <c r="GS9" s="207">
        <f t="shared" si="9"/>
        <v>-0.8</v>
      </c>
      <c r="GT9" s="207">
        <f t="shared" si="9"/>
        <v>-0.75</v>
      </c>
      <c r="GU9" s="207">
        <f t="shared" si="9"/>
        <v>-0.88235294117647056</v>
      </c>
      <c r="GV9" s="207">
        <f t="shared" si="9"/>
        <v>1.3333333333333333</v>
      </c>
      <c r="GW9" s="207">
        <f t="shared" si="9"/>
        <v>0.66666666666666663</v>
      </c>
      <c r="GX9" s="207">
        <f t="shared" si="9"/>
        <v>-0.8571428571428571</v>
      </c>
      <c r="GY9" s="207">
        <f t="shared" si="9"/>
        <v>0</v>
      </c>
      <c r="GZ9" s="207">
        <f t="shared" si="9"/>
        <v>-0.8</v>
      </c>
      <c r="HA9" s="207">
        <f t="shared" si="9"/>
        <v>-0.5</v>
      </c>
      <c r="HB9" s="207">
        <f t="shared" si="9"/>
        <v>-0.5</v>
      </c>
      <c r="HC9" s="207" t="e">
        <f t="shared" si="9"/>
        <v>#DIV/0!</v>
      </c>
      <c r="HD9" s="207">
        <f t="shared" si="9"/>
        <v>-1</v>
      </c>
      <c r="HE9" s="207">
        <f t="shared" si="9"/>
        <v>-1</v>
      </c>
      <c r="HF9" s="207">
        <f t="shared" si="9"/>
        <v>-1</v>
      </c>
      <c r="HG9" s="207">
        <f t="shared" si="9"/>
        <v>-1</v>
      </c>
      <c r="HH9" s="207">
        <f t="shared" si="9"/>
        <v>-1</v>
      </c>
      <c r="HI9" s="207">
        <f t="shared" si="9"/>
        <v>-1</v>
      </c>
      <c r="HJ9" s="207">
        <f t="shared" si="9"/>
        <v>-1</v>
      </c>
      <c r="HK9" s="207">
        <f t="shared" si="9"/>
        <v>-1</v>
      </c>
      <c r="HL9" s="207">
        <f t="shared" si="9"/>
        <v>-1</v>
      </c>
      <c r="HM9" s="207">
        <f t="shared" si="9"/>
        <v>-1</v>
      </c>
      <c r="HN9" s="207">
        <f t="shared" si="9"/>
        <v>-1</v>
      </c>
      <c r="HO9" s="207">
        <f t="shared" si="9"/>
        <v>-1</v>
      </c>
      <c r="HP9" s="207">
        <f t="shared" si="9"/>
        <v>-1</v>
      </c>
      <c r="HQ9" s="207">
        <f t="shared" si="9"/>
        <v>-1</v>
      </c>
      <c r="HR9" s="207">
        <f t="shared" si="9"/>
        <v>-1</v>
      </c>
      <c r="HS9" s="207">
        <f t="shared" si="9"/>
        <v>-1</v>
      </c>
      <c r="HT9" s="207">
        <f t="shared" si="9"/>
        <v>-1</v>
      </c>
      <c r="HU9" s="207">
        <f t="shared" si="9"/>
        <v>-1</v>
      </c>
      <c r="HV9" s="207">
        <f t="shared" si="9"/>
        <v>-1</v>
      </c>
      <c r="HW9" s="207">
        <f t="shared" si="9"/>
        <v>-1</v>
      </c>
      <c r="HX9" s="207">
        <f t="shared" si="9"/>
        <v>-1</v>
      </c>
      <c r="HY9" s="207">
        <f t="shared" si="9"/>
        <v>-1</v>
      </c>
      <c r="HZ9" s="207">
        <f t="shared" si="9"/>
        <v>-1</v>
      </c>
      <c r="IA9" s="207">
        <f t="shared" si="9"/>
        <v>-1</v>
      </c>
      <c r="IB9" s="207">
        <f t="shared" si="9"/>
        <v>-1</v>
      </c>
      <c r="IC9" s="207">
        <f t="shared" si="9"/>
        <v>-1</v>
      </c>
      <c r="ID9" s="207">
        <f t="shared" si="9"/>
        <v>-1</v>
      </c>
      <c r="IE9" s="207">
        <f t="shared" si="9"/>
        <v>-1</v>
      </c>
      <c r="IF9" s="207">
        <f t="shared" si="9"/>
        <v>-1</v>
      </c>
      <c r="IG9" s="207">
        <f t="shared" si="9"/>
        <v>-1</v>
      </c>
      <c r="IH9" s="207">
        <f t="shared" si="9"/>
        <v>-1</v>
      </c>
      <c r="II9" s="207">
        <f t="shared" si="9"/>
        <v>-1</v>
      </c>
      <c r="IJ9" s="207">
        <f t="shared" si="9"/>
        <v>-1</v>
      </c>
      <c r="IK9" s="207">
        <f t="shared" si="9"/>
        <v>-1</v>
      </c>
      <c r="IL9" s="207">
        <f t="shared" si="9"/>
        <v>-1</v>
      </c>
      <c r="IM9" s="207">
        <f t="shared" si="9"/>
        <v>-1</v>
      </c>
      <c r="IN9" s="207">
        <f t="shared" si="9"/>
        <v>-1</v>
      </c>
      <c r="IO9" s="207">
        <f t="shared" si="9"/>
        <v>-1</v>
      </c>
      <c r="IP9" s="207">
        <f t="shared" si="9"/>
        <v>-1</v>
      </c>
      <c r="IQ9" s="207">
        <f t="shared" si="9"/>
        <v>-1</v>
      </c>
      <c r="IR9" s="207">
        <f t="shared" si="9"/>
        <v>-1</v>
      </c>
      <c r="IS9" s="207">
        <f t="shared" si="9"/>
        <v>-1</v>
      </c>
      <c r="IT9" s="207">
        <f t="shared" si="9"/>
        <v>-1</v>
      </c>
      <c r="IU9" s="207">
        <f t="shared" si="9"/>
        <v>-1</v>
      </c>
      <c r="IV9" s="207">
        <f t="shared" si="9"/>
        <v>-1</v>
      </c>
      <c r="IW9" s="207">
        <f t="shared" si="9"/>
        <v>-1</v>
      </c>
      <c r="IX9" s="207">
        <f t="shared" ref="IX9:LI9" si="10">(IX6-IX7)/IX7</f>
        <v>-1</v>
      </c>
      <c r="IY9" s="207">
        <f t="shared" si="10"/>
        <v>-1</v>
      </c>
      <c r="IZ9" s="207">
        <f t="shared" si="10"/>
        <v>-1</v>
      </c>
      <c r="JA9" s="207">
        <f t="shared" si="10"/>
        <v>-1</v>
      </c>
      <c r="JB9" s="207">
        <f t="shared" si="10"/>
        <v>-1</v>
      </c>
      <c r="JC9" s="207">
        <f t="shared" si="10"/>
        <v>-1</v>
      </c>
      <c r="JD9" s="207">
        <f t="shared" si="10"/>
        <v>-1</v>
      </c>
      <c r="JE9" s="207">
        <f t="shared" si="10"/>
        <v>-1</v>
      </c>
      <c r="JF9" s="207">
        <f t="shared" si="10"/>
        <v>-1</v>
      </c>
      <c r="JG9" s="207">
        <f t="shared" si="10"/>
        <v>-1</v>
      </c>
      <c r="JH9" s="207">
        <f t="shared" si="10"/>
        <v>-1</v>
      </c>
      <c r="JI9" s="207">
        <f t="shared" si="10"/>
        <v>-1</v>
      </c>
      <c r="JJ9" s="207">
        <f t="shared" si="10"/>
        <v>-1</v>
      </c>
      <c r="JK9" s="207">
        <f t="shared" si="10"/>
        <v>-1</v>
      </c>
      <c r="JL9" s="207">
        <f t="shared" si="10"/>
        <v>-1</v>
      </c>
      <c r="JM9" s="207">
        <f t="shared" si="10"/>
        <v>-1</v>
      </c>
      <c r="JN9" s="207">
        <f t="shared" si="10"/>
        <v>-1</v>
      </c>
      <c r="JO9" s="207">
        <f t="shared" si="10"/>
        <v>-1</v>
      </c>
      <c r="JP9" s="207">
        <f t="shared" si="10"/>
        <v>-1</v>
      </c>
      <c r="JQ9" s="207">
        <f t="shared" si="10"/>
        <v>-1</v>
      </c>
      <c r="JR9" s="207">
        <f t="shared" si="10"/>
        <v>-1</v>
      </c>
      <c r="JS9" s="207">
        <f t="shared" si="10"/>
        <v>-1</v>
      </c>
      <c r="JT9" s="207">
        <f t="shared" si="10"/>
        <v>-1</v>
      </c>
      <c r="JU9" s="207" t="e">
        <f t="shared" si="10"/>
        <v>#DIV/0!</v>
      </c>
      <c r="JV9" s="207">
        <f t="shared" si="10"/>
        <v>-1</v>
      </c>
      <c r="JW9" s="207">
        <f t="shared" si="10"/>
        <v>-1</v>
      </c>
      <c r="JX9" s="207">
        <f t="shared" si="10"/>
        <v>-1</v>
      </c>
      <c r="JY9" s="207">
        <f t="shared" si="10"/>
        <v>-1</v>
      </c>
      <c r="JZ9" s="207">
        <f t="shared" si="10"/>
        <v>-1</v>
      </c>
      <c r="KA9" s="207">
        <f t="shared" si="10"/>
        <v>-1</v>
      </c>
      <c r="KB9" s="207">
        <f t="shared" si="10"/>
        <v>-1</v>
      </c>
      <c r="KC9" s="207">
        <f t="shared" si="10"/>
        <v>-1</v>
      </c>
      <c r="KD9" s="207">
        <f t="shared" si="10"/>
        <v>-1</v>
      </c>
      <c r="KE9" s="207">
        <f t="shared" si="10"/>
        <v>-1</v>
      </c>
      <c r="KF9" s="207">
        <f t="shared" si="10"/>
        <v>-1</v>
      </c>
      <c r="KG9" s="207">
        <f t="shared" si="10"/>
        <v>-1</v>
      </c>
      <c r="KH9" s="207">
        <f t="shared" si="10"/>
        <v>-1</v>
      </c>
      <c r="KI9" s="207">
        <f t="shared" si="10"/>
        <v>-1</v>
      </c>
      <c r="KJ9" s="207" t="e">
        <f t="shared" si="10"/>
        <v>#DIV/0!</v>
      </c>
      <c r="KK9" s="207">
        <f t="shared" si="10"/>
        <v>-1</v>
      </c>
      <c r="KL9" s="207">
        <f t="shared" si="10"/>
        <v>-1</v>
      </c>
      <c r="KM9" s="207">
        <f t="shared" si="10"/>
        <v>-1</v>
      </c>
      <c r="KN9" s="207">
        <f t="shared" si="10"/>
        <v>-1</v>
      </c>
      <c r="KO9" s="207">
        <f t="shared" si="10"/>
        <v>-1</v>
      </c>
      <c r="KP9" s="207">
        <f t="shared" si="10"/>
        <v>-1</v>
      </c>
      <c r="KQ9" s="207" t="e">
        <f t="shared" si="10"/>
        <v>#DIV/0!</v>
      </c>
      <c r="KR9" s="207">
        <f t="shared" si="10"/>
        <v>-1</v>
      </c>
      <c r="KS9" s="207">
        <f t="shared" si="10"/>
        <v>-1</v>
      </c>
      <c r="KT9" s="207">
        <f t="shared" si="10"/>
        <v>-1</v>
      </c>
      <c r="KU9" s="207">
        <f t="shared" si="10"/>
        <v>-1</v>
      </c>
      <c r="KV9" s="207">
        <f t="shared" si="10"/>
        <v>-1</v>
      </c>
      <c r="KW9" s="207">
        <f t="shared" si="10"/>
        <v>-1</v>
      </c>
      <c r="KX9" s="207">
        <f t="shared" si="10"/>
        <v>-1</v>
      </c>
      <c r="KY9" s="207">
        <f t="shared" si="10"/>
        <v>-1</v>
      </c>
      <c r="KZ9" s="207">
        <f t="shared" si="10"/>
        <v>-1</v>
      </c>
      <c r="LA9" s="207">
        <f t="shared" si="10"/>
        <v>-1</v>
      </c>
      <c r="LB9" s="207">
        <f t="shared" si="10"/>
        <v>-1</v>
      </c>
      <c r="LC9" s="207">
        <f t="shared" si="10"/>
        <v>-1</v>
      </c>
      <c r="LD9" s="207">
        <f t="shared" si="10"/>
        <v>-1</v>
      </c>
      <c r="LE9" s="207">
        <f t="shared" si="10"/>
        <v>-1</v>
      </c>
      <c r="LF9" s="207">
        <f t="shared" si="10"/>
        <v>-1</v>
      </c>
      <c r="LG9" s="207">
        <f t="shared" si="10"/>
        <v>-1</v>
      </c>
      <c r="LH9" s="207">
        <f t="shared" si="10"/>
        <v>-1</v>
      </c>
      <c r="LI9" s="207">
        <f t="shared" si="10"/>
        <v>-1</v>
      </c>
      <c r="LJ9" s="207">
        <f t="shared" ref="LJ9:NC9" si="11">(LJ6-LJ7)/LJ7</f>
        <v>-1</v>
      </c>
      <c r="LK9" s="207">
        <f t="shared" si="11"/>
        <v>-1</v>
      </c>
      <c r="LL9" s="207" t="e">
        <f t="shared" si="11"/>
        <v>#DIV/0!</v>
      </c>
      <c r="LM9" s="207">
        <f t="shared" si="11"/>
        <v>-1</v>
      </c>
      <c r="LN9" s="207">
        <f t="shared" si="11"/>
        <v>-1</v>
      </c>
      <c r="LO9" s="207">
        <f t="shared" si="11"/>
        <v>-1</v>
      </c>
      <c r="LP9" s="207">
        <f t="shared" si="11"/>
        <v>-1</v>
      </c>
      <c r="LQ9" s="207">
        <f t="shared" si="11"/>
        <v>-1</v>
      </c>
      <c r="LR9" s="207">
        <f t="shared" si="11"/>
        <v>-1</v>
      </c>
      <c r="LS9" s="207">
        <f t="shared" si="11"/>
        <v>-1</v>
      </c>
      <c r="LT9" s="207">
        <f t="shared" si="11"/>
        <v>-1</v>
      </c>
      <c r="LU9" s="207">
        <f t="shared" si="11"/>
        <v>-1</v>
      </c>
      <c r="LV9" s="207">
        <f t="shared" si="11"/>
        <v>-1</v>
      </c>
      <c r="LW9" s="207">
        <f t="shared" si="11"/>
        <v>-1</v>
      </c>
      <c r="LX9" s="207">
        <f t="shared" si="11"/>
        <v>-1</v>
      </c>
      <c r="LY9" s="207">
        <f t="shared" si="11"/>
        <v>-1</v>
      </c>
      <c r="LZ9" s="207">
        <f t="shared" si="11"/>
        <v>-1</v>
      </c>
      <c r="MA9" s="207">
        <f t="shared" si="11"/>
        <v>-1</v>
      </c>
      <c r="MB9" s="207">
        <f t="shared" si="11"/>
        <v>-1</v>
      </c>
      <c r="MC9" s="207">
        <f t="shared" si="11"/>
        <v>-1</v>
      </c>
      <c r="MD9" s="207">
        <f t="shared" si="11"/>
        <v>-1</v>
      </c>
      <c r="ME9" s="207">
        <f t="shared" si="11"/>
        <v>-1</v>
      </c>
      <c r="MF9" s="207">
        <f t="shared" si="11"/>
        <v>-1</v>
      </c>
      <c r="MG9" s="207">
        <f t="shared" si="11"/>
        <v>-1</v>
      </c>
      <c r="MH9" s="207">
        <f t="shared" si="11"/>
        <v>-1</v>
      </c>
      <c r="MI9" s="207">
        <f t="shared" si="11"/>
        <v>-1</v>
      </c>
      <c r="MJ9" s="207">
        <f t="shared" si="11"/>
        <v>-1</v>
      </c>
      <c r="MK9" s="207">
        <f t="shared" si="11"/>
        <v>-1</v>
      </c>
      <c r="ML9" s="207">
        <f t="shared" si="11"/>
        <v>-1</v>
      </c>
      <c r="MM9" s="207">
        <f t="shared" si="11"/>
        <v>-1</v>
      </c>
      <c r="MN9" s="207">
        <f t="shared" si="11"/>
        <v>-1</v>
      </c>
      <c r="MO9" s="207">
        <f t="shared" si="11"/>
        <v>-1</v>
      </c>
      <c r="MP9" s="207">
        <f t="shared" si="11"/>
        <v>-1</v>
      </c>
      <c r="MQ9" s="207">
        <f t="shared" si="11"/>
        <v>-1</v>
      </c>
      <c r="MR9" s="207">
        <f t="shared" si="11"/>
        <v>-1</v>
      </c>
      <c r="MS9" s="207">
        <f t="shared" si="11"/>
        <v>-1</v>
      </c>
      <c r="MT9" s="207">
        <f t="shared" si="11"/>
        <v>-1</v>
      </c>
      <c r="MU9" s="207">
        <f t="shared" si="11"/>
        <v>-1</v>
      </c>
      <c r="MV9" s="207">
        <f t="shared" si="11"/>
        <v>-1</v>
      </c>
      <c r="MW9" s="207">
        <f t="shared" si="11"/>
        <v>-1</v>
      </c>
      <c r="MX9" s="207">
        <f t="shared" si="11"/>
        <v>-1</v>
      </c>
      <c r="MY9" s="207">
        <f t="shared" si="11"/>
        <v>-1</v>
      </c>
      <c r="MZ9" s="207">
        <f t="shared" si="11"/>
        <v>-1</v>
      </c>
      <c r="NA9" s="207">
        <f t="shared" si="11"/>
        <v>-1</v>
      </c>
      <c r="NB9" s="207">
        <f t="shared" si="11"/>
        <v>-1</v>
      </c>
      <c r="NC9" s="207">
        <f t="shared" si="11"/>
        <v>-1</v>
      </c>
    </row>
    <row r="10" spans="1:375" x14ac:dyDescent="0.3">
      <c r="A10" s="12" t="s">
        <v>13</v>
      </c>
      <c r="B10" s="54">
        <f t="shared" ref="B10:BM10" si="12">(B6-B8)/B8</f>
        <v>0.14973491406490255</v>
      </c>
      <c r="C10" s="54">
        <f t="shared" si="12"/>
        <v>1.0776655113058526</v>
      </c>
      <c r="D10" s="54">
        <f t="shared" si="12"/>
        <v>1.9385481378339797E-2</v>
      </c>
      <c r="E10" s="54">
        <f t="shared" si="12"/>
        <v>-0.53042876881009604</v>
      </c>
      <c r="F10" s="54">
        <f t="shared" si="12"/>
        <v>-1</v>
      </c>
      <c r="G10" s="54">
        <f t="shared" si="12"/>
        <v>0.55541466484186464</v>
      </c>
      <c r="H10" s="54">
        <f t="shared" si="12"/>
        <v>-0.15941094913068057</v>
      </c>
      <c r="I10" s="54">
        <f t="shared" si="12"/>
        <v>-0.701195369187261</v>
      </c>
      <c r="J10" s="54">
        <f t="shared" si="12"/>
        <v>4.8867478683612443E-2</v>
      </c>
      <c r="K10" s="54">
        <f t="shared" si="12"/>
        <v>-0.21165282310430095</v>
      </c>
      <c r="L10" s="54">
        <f t="shared" si="12"/>
        <v>-5.1974680944528111E-2</v>
      </c>
      <c r="M10" s="54">
        <f t="shared" si="12"/>
        <v>1.139059942456073</v>
      </c>
      <c r="N10" s="54">
        <f t="shared" si="12"/>
        <v>-3.9495409158309368E-2</v>
      </c>
      <c r="O10" s="54">
        <f t="shared" si="12"/>
        <v>-0.48105646366450294</v>
      </c>
      <c r="P10" s="54">
        <f t="shared" si="12"/>
        <v>0.34646465819791777</v>
      </c>
      <c r="Q10" s="54">
        <f t="shared" si="12"/>
        <v>-0.61469125310991579</v>
      </c>
      <c r="R10" s="54">
        <f t="shared" si="12"/>
        <v>2.7386617729168183E-2</v>
      </c>
      <c r="S10" s="54">
        <f t="shared" si="12"/>
        <v>-0.55931045104929722</v>
      </c>
      <c r="T10" s="54">
        <f t="shared" si="12"/>
        <v>0.22199244301081114</v>
      </c>
      <c r="U10" s="54">
        <f t="shared" si="12"/>
        <v>-0.56960402063832138</v>
      </c>
      <c r="V10" s="54">
        <f t="shared" si="12"/>
        <v>-0.22990952426269057</v>
      </c>
      <c r="W10" s="54">
        <f t="shared" si="12"/>
        <v>-0.26110243076533585</v>
      </c>
      <c r="X10" s="54">
        <f t="shared" si="12"/>
        <v>0.6834535981234211</v>
      </c>
      <c r="Y10" s="54">
        <f t="shared" si="12"/>
        <v>0.91807747102241344</v>
      </c>
      <c r="Z10" s="54">
        <f t="shared" si="12"/>
        <v>-7.7217411999390949E-4</v>
      </c>
      <c r="AA10" s="54">
        <f t="shared" si="12"/>
        <v>-0.43107836859826004</v>
      </c>
      <c r="AB10" s="54">
        <f t="shared" si="12"/>
        <v>3.2155485541450916E-2</v>
      </c>
      <c r="AC10" s="54">
        <f t="shared" si="12"/>
        <v>-0.37927374475073533</v>
      </c>
      <c r="AD10" s="54">
        <f t="shared" si="12"/>
        <v>-0.44020437806365947</v>
      </c>
      <c r="AE10" s="54">
        <f t="shared" si="12"/>
        <v>3.8812711761597702</v>
      </c>
      <c r="AF10" s="54">
        <f t="shared" si="12"/>
        <v>-0.54268841470443607</v>
      </c>
      <c r="AG10" s="54">
        <f t="shared" si="12"/>
        <v>1.2080421150178022</v>
      </c>
      <c r="AH10" s="54">
        <f t="shared" si="12"/>
        <v>-0.76957606456618388</v>
      </c>
      <c r="AI10" s="54">
        <f t="shared" si="12"/>
        <v>0.47333918426054022</v>
      </c>
      <c r="AJ10" s="54">
        <f t="shared" si="12"/>
        <v>-0.66223880646539457</v>
      </c>
      <c r="AK10" s="54">
        <f t="shared" si="12"/>
        <v>-0.47199540044981964</v>
      </c>
      <c r="AL10" s="54">
        <f t="shared" si="12"/>
        <v>-0.67040758401670475</v>
      </c>
      <c r="AM10" s="54">
        <f t="shared" si="12"/>
        <v>-0.85045177976343267</v>
      </c>
      <c r="AN10" s="54">
        <f t="shared" si="12"/>
        <v>-0.30500579246094495</v>
      </c>
      <c r="AO10" s="54">
        <f t="shared" si="12"/>
        <v>-0.38454510148645249</v>
      </c>
      <c r="AP10" s="54">
        <f t="shared" si="12"/>
        <v>-0.35613560078622042</v>
      </c>
      <c r="AQ10" s="54">
        <f t="shared" si="12"/>
        <v>-0.24890765231360729</v>
      </c>
      <c r="AR10" s="54">
        <f t="shared" si="12"/>
        <v>3.266188789043014E-2</v>
      </c>
      <c r="AS10" s="54">
        <f t="shared" si="12"/>
        <v>-0.71352699919039086</v>
      </c>
      <c r="AT10" s="54">
        <f t="shared" si="12"/>
        <v>3.3002219021090788E-2</v>
      </c>
      <c r="AU10" s="54">
        <f t="shared" si="12"/>
        <v>0.17867134740843219</v>
      </c>
      <c r="AV10" s="54">
        <f t="shared" si="12"/>
        <v>0.48711990863548649</v>
      </c>
      <c r="AW10" s="54">
        <f t="shared" si="12"/>
        <v>4.5574891418459895</v>
      </c>
      <c r="AX10" s="54">
        <f t="shared" si="12"/>
        <v>7.2608212333652916E-2</v>
      </c>
      <c r="AY10" s="54">
        <f t="shared" si="12"/>
        <v>-0.40160106000733192</v>
      </c>
      <c r="AZ10" s="54">
        <f t="shared" si="12"/>
        <v>7.0365669552273746E-2</v>
      </c>
      <c r="BA10" s="54">
        <f t="shared" si="12"/>
        <v>-0.39128957880405135</v>
      </c>
      <c r="BB10" s="54">
        <f t="shared" si="12"/>
        <v>-0.72536028123660079</v>
      </c>
      <c r="BC10" s="54">
        <f t="shared" si="12"/>
        <v>2.6087116993434156</v>
      </c>
      <c r="BD10" s="54">
        <f t="shared" si="12"/>
        <v>0.1114978283691979</v>
      </c>
      <c r="BE10" s="54">
        <f t="shared" si="12"/>
        <v>5.7287729907562153E-2</v>
      </c>
      <c r="BF10" s="54">
        <f t="shared" si="12"/>
        <v>-0.23310146340412558</v>
      </c>
      <c r="BG10" s="54">
        <f t="shared" si="12"/>
        <v>-0.68404122645342591</v>
      </c>
      <c r="BH10" s="54">
        <f t="shared" si="12"/>
        <v>2.2077437327497029</v>
      </c>
      <c r="BI10" s="54">
        <f t="shared" si="12"/>
        <v>-0.34885919590804076</v>
      </c>
      <c r="BJ10" s="54">
        <f t="shared" si="12"/>
        <v>-0.76850000935499652</v>
      </c>
      <c r="BK10" s="54">
        <f t="shared" si="12"/>
        <v>0.58106618150425082</v>
      </c>
      <c r="BL10" s="54">
        <f t="shared" si="12"/>
        <v>-0.27139021920956768</v>
      </c>
      <c r="BM10" s="54">
        <f t="shared" si="12"/>
        <v>-0.27443410816584202</v>
      </c>
      <c r="BN10" s="54">
        <f t="shared" ref="BN10:DY10" si="13">(BN6-BN8)/BN8</f>
        <v>2.2878230713358709</v>
      </c>
      <c r="BO10" s="54">
        <f t="shared" si="13"/>
        <v>-0.16631562843741785</v>
      </c>
      <c r="BP10" s="54">
        <f t="shared" si="13"/>
        <v>-0.33266543321841957</v>
      </c>
      <c r="BQ10" s="54">
        <f t="shared" si="13"/>
        <v>0.23809558047681159</v>
      </c>
      <c r="BR10" s="54">
        <f t="shared" si="13"/>
        <v>1.0669848078704938E-2</v>
      </c>
      <c r="BS10" s="54">
        <f t="shared" si="13"/>
        <v>0.22987611141537223</v>
      </c>
      <c r="BT10" s="54">
        <f t="shared" si="13"/>
        <v>-0.3993955244249221</v>
      </c>
      <c r="BU10" s="54">
        <f t="shared" si="13"/>
        <v>-0.28401562344910847</v>
      </c>
      <c r="BV10" s="54">
        <f t="shared" si="13"/>
        <v>-0.67810216071213236</v>
      </c>
      <c r="BW10" s="54">
        <f t="shared" si="13"/>
        <v>0.26119670830214803</v>
      </c>
      <c r="BX10" s="54">
        <f t="shared" si="13"/>
        <v>-0.35208469622716088</v>
      </c>
      <c r="BY10" s="54">
        <f t="shared" si="13"/>
        <v>-0.70251185662216042</v>
      </c>
      <c r="BZ10" s="54">
        <f t="shared" si="13"/>
        <v>-0.35399190597715308</v>
      </c>
      <c r="CA10" s="54">
        <f t="shared" si="13"/>
        <v>-0.54277184892821861</v>
      </c>
      <c r="CB10" s="54">
        <f t="shared" si="13"/>
        <v>-0.28539226149802771</v>
      </c>
      <c r="CC10" s="54">
        <f t="shared" si="13"/>
        <v>-0.55762412107023984</v>
      </c>
      <c r="CD10" s="54">
        <f t="shared" si="13"/>
        <v>-0.39384610829340982</v>
      </c>
      <c r="CE10" s="54">
        <f t="shared" si="13"/>
        <v>-0.18509186296410565</v>
      </c>
      <c r="CF10" s="54">
        <f t="shared" si="13"/>
        <v>-0.20669828432576126</v>
      </c>
      <c r="CG10" s="54">
        <f t="shared" si="13"/>
        <v>0.46683464666460983</v>
      </c>
      <c r="CH10" s="54">
        <f t="shared" si="13"/>
        <v>0.34261826984783933</v>
      </c>
      <c r="CI10" s="54">
        <f t="shared" si="13"/>
        <v>0.15039239768314583</v>
      </c>
      <c r="CJ10" s="54">
        <f t="shared" si="13"/>
        <v>-0.78505562165614617</v>
      </c>
      <c r="CK10" s="54">
        <f t="shared" si="13"/>
        <v>2.2156259370789573</v>
      </c>
      <c r="CL10" s="54">
        <f t="shared" si="13"/>
        <v>-0.28257226834103294</v>
      </c>
      <c r="CM10" s="54">
        <f t="shared" si="13"/>
        <v>-0.24760737889194967</v>
      </c>
      <c r="CN10" s="54">
        <f t="shared" si="13"/>
        <v>0.79356932914741773</v>
      </c>
      <c r="CO10" s="54">
        <f t="shared" si="13"/>
        <v>3.5143557266483016</v>
      </c>
      <c r="CP10" s="54">
        <f t="shared" si="13"/>
        <v>-0.73310464718243995</v>
      </c>
      <c r="CQ10" s="54">
        <f t="shared" si="13"/>
        <v>1.8820787564841177</v>
      </c>
      <c r="CR10" s="54">
        <f t="shared" si="13"/>
        <v>-0.24307474229550868</v>
      </c>
      <c r="CS10" s="54">
        <f t="shared" si="13"/>
        <v>-0.63514937483563927</v>
      </c>
      <c r="CT10" s="54">
        <f t="shared" si="13"/>
        <v>-0.61120296726027601</v>
      </c>
      <c r="CU10" s="54">
        <f t="shared" si="13"/>
        <v>-0.75237733114014638</v>
      </c>
      <c r="CV10" s="54">
        <f t="shared" si="13"/>
        <v>-0.41453604812484601</v>
      </c>
      <c r="CW10" s="54">
        <f t="shared" si="13"/>
        <v>0.27065190169249803</v>
      </c>
      <c r="CX10" s="54">
        <f t="shared" si="13"/>
        <v>0.60760550533419222</v>
      </c>
      <c r="CY10" s="54">
        <f t="shared" si="13"/>
        <v>-0.24720286832885854</v>
      </c>
      <c r="CZ10" s="54">
        <f t="shared" si="13"/>
        <v>4.1761788365294032</v>
      </c>
      <c r="DA10" s="54">
        <f t="shared" si="13"/>
        <v>-0.73570904045368257</v>
      </c>
      <c r="DB10" s="54">
        <f t="shared" si="13"/>
        <v>0.30331685048129892</v>
      </c>
      <c r="DC10" s="54">
        <f t="shared" si="13"/>
        <v>0.69033148458500326</v>
      </c>
      <c r="DD10" s="54">
        <f t="shared" si="13"/>
        <v>9.4880455896763444E-2</v>
      </c>
      <c r="DE10" s="54">
        <f t="shared" si="13"/>
        <v>1.8009569007567083</v>
      </c>
      <c r="DF10" s="54">
        <f t="shared" si="13"/>
        <v>0.81207622669968271</v>
      </c>
      <c r="DG10" s="54">
        <f t="shared" si="13"/>
        <v>-0.60957017339748576</v>
      </c>
      <c r="DH10" s="54">
        <f t="shared" si="13"/>
        <v>-0.20778950471830682</v>
      </c>
      <c r="DI10" s="54">
        <f t="shared" si="13"/>
        <v>5.2955537625195455E-2</v>
      </c>
      <c r="DJ10" s="54">
        <f t="shared" si="13"/>
        <v>-0.5461057041680133</v>
      </c>
      <c r="DK10" s="54">
        <f t="shared" si="13"/>
        <v>-0.61164243707318211</v>
      </c>
      <c r="DL10" s="54">
        <f t="shared" si="13"/>
        <v>0.17593745393376325</v>
      </c>
      <c r="DM10" s="54">
        <f t="shared" si="13"/>
        <v>0.5408383797505355</v>
      </c>
      <c r="DN10" s="54">
        <f t="shared" si="13"/>
        <v>-0.29902723029850181</v>
      </c>
      <c r="DO10" s="54">
        <f t="shared" si="13"/>
        <v>1.3013163814991777</v>
      </c>
      <c r="DP10" s="54">
        <f t="shared" si="13"/>
        <v>-0.57313132166890102</v>
      </c>
      <c r="DQ10" s="54">
        <f t="shared" si="13"/>
        <v>-2.0241961991505221E-2</v>
      </c>
      <c r="DR10" s="54">
        <f t="shared" si="13"/>
        <v>-0.5251735201781651</v>
      </c>
      <c r="DS10" s="54">
        <f t="shared" si="13"/>
        <v>0.33349126867090656</v>
      </c>
      <c r="DT10" s="54">
        <f t="shared" si="13"/>
        <v>0.34687348593958833</v>
      </c>
      <c r="DU10" s="54">
        <f t="shared" si="13"/>
        <v>-0.33778433543473663</v>
      </c>
      <c r="DV10" s="54">
        <f t="shared" si="13"/>
        <v>-0.54374754559092642</v>
      </c>
      <c r="DW10" s="54">
        <f t="shared" si="13"/>
        <v>-0.47752059240687816</v>
      </c>
      <c r="DX10" s="54">
        <f t="shared" si="13"/>
        <v>-0.2591374996571334</v>
      </c>
      <c r="DY10" s="54">
        <f t="shared" si="13"/>
        <v>0.3663314562517635</v>
      </c>
      <c r="DZ10" s="54">
        <f t="shared" ref="DZ10:GK10" si="14">(DZ6-DZ8)/DZ8</f>
        <v>-0.24462813136763836</v>
      </c>
      <c r="EA10" s="54">
        <f t="shared" si="14"/>
        <v>2.6864290247953747E-2</v>
      </c>
      <c r="EB10" s="54">
        <f t="shared" si="14"/>
        <v>-0.31411736338400026</v>
      </c>
      <c r="EC10" s="54">
        <f t="shared" si="14"/>
        <v>3.3147912878085921</v>
      </c>
      <c r="ED10" s="54">
        <f t="shared" si="14"/>
        <v>2.3090362480897717</v>
      </c>
      <c r="EE10" s="54">
        <f t="shared" si="14"/>
        <v>0.91794252007639843</v>
      </c>
      <c r="EF10" s="54">
        <f t="shared" si="14"/>
        <v>-0.36575181206359092</v>
      </c>
      <c r="EG10" s="54">
        <f t="shared" si="14"/>
        <v>0.23118932759320998</v>
      </c>
      <c r="EH10" s="54">
        <f t="shared" si="14"/>
        <v>0.11220560800505157</v>
      </c>
      <c r="EI10" s="54">
        <f t="shared" si="14"/>
        <v>-0.33387910405145371</v>
      </c>
      <c r="EJ10" s="54">
        <f t="shared" si="14"/>
        <v>-0.32840982149694969</v>
      </c>
      <c r="EK10" s="54">
        <f t="shared" si="14"/>
        <v>0.18761173755312432</v>
      </c>
      <c r="EL10" s="54">
        <f t="shared" si="14"/>
        <v>1.6686588835277105</v>
      </c>
      <c r="EM10" s="54">
        <f t="shared" si="14"/>
        <v>2.6991134666242074</v>
      </c>
      <c r="EN10" s="54">
        <f t="shared" si="14"/>
        <v>0.60545279896634385</v>
      </c>
      <c r="EO10" s="54">
        <f t="shared" si="14"/>
        <v>3.5516435233852559</v>
      </c>
      <c r="EP10" s="54">
        <f t="shared" si="14"/>
        <v>0.15766545167046039</v>
      </c>
      <c r="EQ10" s="54">
        <f t="shared" si="14"/>
        <v>7.8697821952148056E-2</v>
      </c>
      <c r="ER10" s="54">
        <f t="shared" si="14"/>
        <v>-0.34609055534864958</v>
      </c>
      <c r="ES10" s="54">
        <f t="shared" si="14"/>
        <v>0.82546125476136911</v>
      </c>
      <c r="ET10" s="54">
        <f t="shared" si="14"/>
        <v>-0.55771722442980332</v>
      </c>
      <c r="EU10" s="54">
        <f t="shared" si="14"/>
        <v>-0.27932310879733446</v>
      </c>
      <c r="EV10" s="54">
        <f t="shared" si="14"/>
        <v>-0.72283996189618693</v>
      </c>
      <c r="EW10" s="54">
        <f t="shared" si="14"/>
        <v>0.3657080170120518</v>
      </c>
      <c r="EX10" s="54">
        <f t="shared" si="14"/>
        <v>-5.9499228390117523E-2</v>
      </c>
      <c r="EY10" s="54">
        <f t="shared" si="14"/>
        <v>7.7837346423521608E-2</v>
      </c>
      <c r="EZ10" s="54">
        <f t="shared" si="14"/>
        <v>-0.55050467535921122</v>
      </c>
      <c r="FA10" s="54">
        <f t="shared" si="14"/>
        <v>-0.23391202116026463</v>
      </c>
      <c r="FB10" s="54">
        <f t="shared" si="14"/>
        <v>-0.75041151668932149</v>
      </c>
      <c r="FC10" s="54">
        <f t="shared" si="14"/>
        <v>1.0587034216840081</v>
      </c>
      <c r="FD10" s="54">
        <f t="shared" si="14"/>
        <v>1.3512519290247063</v>
      </c>
      <c r="FE10" s="54">
        <f t="shared" si="14"/>
        <v>0.28373274588287689</v>
      </c>
      <c r="FF10" s="54">
        <f t="shared" si="14"/>
        <v>-8.2890757015063168E-2</v>
      </c>
      <c r="FG10" s="54">
        <f t="shared" si="14"/>
        <v>-0.25584594480136641</v>
      </c>
      <c r="FH10" s="54">
        <f t="shared" si="14"/>
        <v>-0.64508815887141169</v>
      </c>
      <c r="FI10" s="54">
        <f t="shared" si="14"/>
        <v>-0.38427828275583015</v>
      </c>
      <c r="FJ10" s="54">
        <f t="shared" si="14"/>
        <v>-0.11769853356399652</v>
      </c>
      <c r="FK10" s="54">
        <f t="shared" si="14"/>
        <v>1.8066912790562635</v>
      </c>
      <c r="FL10" s="54">
        <f t="shared" si="14"/>
        <v>-0.65207438512430893</v>
      </c>
      <c r="FM10" s="54">
        <f t="shared" si="14"/>
        <v>0.31016752715010548</v>
      </c>
      <c r="FN10" s="54">
        <f t="shared" si="14"/>
        <v>-0.5435982171060878</v>
      </c>
      <c r="FO10" s="54">
        <f t="shared" si="14"/>
        <v>-0.64259713324851719</v>
      </c>
      <c r="FP10" s="54">
        <f t="shared" si="14"/>
        <v>2.232057703472822</v>
      </c>
      <c r="FQ10" s="54">
        <f t="shared" si="14"/>
        <v>9.3404271288789725E-2</v>
      </c>
      <c r="FR10" s="54">
        <f t="shared" si="14"/>
        <v>-0.31953587189281801</v>
      </c>
      <c r="FS10" s="54">
        <f t="shared" si="14"/>
        <v>1.0397699138205752</v>
      </c>
      <c r="FT10" s="54">
        <f t="shared" si="14"/>
        <v>2.0640383304310501</v>
      </c>
      <c r="FU10" s="54">
        <f t="shared" si="14"/>
        <v>-0.29152836285188477</v>
      </c>
      <c r="FV10" s="54">
        <f t="shared" si="14"/>
        <v>-1.4515365108804325E-2</v>
      </c>
      <c r="FW10" s="54">
        <f t="shared" si="14"/>
        <v>-0.20612518387495438</v>
      </c>
      <c r="FX10" s="54">
        <f t="shared" si="14"/>
        <v>-2.074232846113893E-2</v>
      </c>
      <c r="FY10" s="54">
        <f t="shared" si="14"/>
        <v>0.90614862267457519</v>
      </c>
      <c r="FZ10" s="54">
        <f t="shared" si="14"/>
        <v>1.0397699138205752</v>
      </c>
      <c r="GA10" s="54">
        <f t="shared" si="14"/>
        <v>2.1346110143683303E-2</v>
      </c>
      <c r="GB10" s="54">
        <f t="shared" si="14"/>
        <v>-0.27662045781819761</v>
      </c>
      <c r="GC10" s="54">
        <f t="shared" si="14"/>
        <v>-7.9978517241597574E-2</v>
      </c>
      <c r="GD10" s="54">
        <f t="shared" si="14"/>
        <v>-7.6820270799596177E-2</v>
      </c>
      <c r="GE10" s="54">
        <f t="shared" si="14"/>
        <v>-0.23840545306928937</v>
      </c>
      <c r="GF10" s="54">
        <f t="shared" si="14"/>
        <v>-7.9978517241597574E-2</v>
      </c>
      <c r="GG10" s="54">
        <f t="shared" si="14"/>
        <v>0.1073561738178055</v>
      </c>
      <c r="GH10" s="54">
        <f t="shared" si="14"/>
        <v>0.17120328228998044</v>
      </c>
      <c r="GI10" s="54">
        <f t="shared" si="14"/>
        <v>0.85523199943026895</v>
      </c>
      <c r="GJ10" s="54">
        <f t="shared" si="14"/>
        <v>-0.42281671128836074</v>
      </c>
      <c r="GK10" s="54">
        <f t="shared" si="14"/>
        <v>0.68948354735146966</v>
      </c>
      <c r="GL10" s="54">
        <f t="shared" ref="GL10:IW10" si="15">(GL6-GL8)/GL8</f>
        <v>-0.54034926076618872</v>
      </c>
      <c r="GM10" s="54">
        <f t="shared" si="15"/>
        <v>1.9425937604857915</v>
      </c>
      <c r="GN10" s="54">
        <f t="shared" si="15"/>
        <v>-0.90377756969315792</v>
      </c>
      <c r="GO10" s="54">
        <f t="shared" si="15"/>
        <v>-0.47875247196222565</v>
      </c>
      <c r="GP10" s="54">
        <f t="shared" si="15"/>
        <v>-6.7829934940064673E-2</v>
      </c>
      <c r="GQ10" s="54">
        <f t="shared" si="15"/>
        <v>-0.44798019280351509</v>
      </c>
      <c r="GR10" s="54">
        <f t="shared" si="15"/>
        <v>0.30927711679216235</v>
      </c>
      <c r="GS10" s="54">
        <f t="shared" si="15"/>
        <v>-0.81460034722460228</v>
      </c>
      <c r="GT10" s="54">
        <f t="shared" si="15"/>
        <v>-7.8824161554322383E-2</v>
      </c>
      <c r="GU10" s="54">
        <f t="shared" si="15"/>
        <v>-1.7165805567329322E-2</v>
      </c>
      <c r="GV10" s="54">
        <f t="shared" si="15"/>
        <v>-3.7054524510317398E-2</v>
      </c>
      <c r="GW10" s="54">
        <f t="shared" si="15"/>
        <v>-0.38459585646168892</v>
      </c>
      <c r="GX10" s="54">
        <f t="shared" si="15"/>
        <v>-0.84491399593552918</v>
      </c>
      <c r="GY10" s="54">
        <f t="shared" si="15"/>
        <v>0.87426695940497301</v>
      </c>
      <c r="GZ10" s="54">
        <f t="shared" si="15"/>
        <v>-0.34016434100550791</v>
      </c>
      <c r="HA10" s="54">
        <f t="shared" si="15"/>
        <v>-7.8824161554322383E-2</v>
      </c>
      <c r="HB10" s="54">
        <f t="shared" si="15"/>
        <v>-7.9978517241597769E-2</v>
      </c>
      <c r="HC10" s="54">
        <f t="shared" si="15"/>
        <v>-0.28750311899508724</v>
      </c>
      <c r="HD10" s="54">
        <f t="shared" si="15"/>
        <v>-1</v>
      </c>
      <c r="HE10" s="54">
        <f t="shared" si="15"/>
        <v>-1</v>
      </c>
      <c r="HF10" s="54">
        <f t="shared" si="15"/>
        <v>-1</v>
      </c>
      <c r="HG10" s="54">
        <f t="shared" si="15"/>
        <v>-1</v>
      </c>
      <c r="HH10" s="54">
        <f t="shared" si="15"/>
        <v>-1</v>
      </c>
      <c r="HI10" s="54">
        <f t="shared" si="15"/>
        <v>-1</v>
      </c>
      <c r="HJ10" s="54">
        <f t="shared" si="15"/>
        <v>-1</v>
      </c>
      <c r="HK10" s="54">
        <f t="shared" si="15"/>
        <v>-1</v>
      </c>
      <c r="HL10" s="54">
        <f t="shared" si="15"/>
        <v>-1</v>
      </c>
      <c r="HM10" s="54">
        <f t="shared" si="15"/>
        <v>-1</v>
      </c>
      <c r="HN10" s="54">
        <f t="shared" si="15"/>
        <v>-1</v>
      </c>
      <c r="HO10" s="54">
        <f t="shared" si="15"/>
        <v>-1</v>
      </c>
      <c r="HP10" s="54">
        <f t="shared" si="15"/>
        <v>-1</v>
      </c>
      <c r="HQ10" s="54">
        <f t="shared" si="15"/>
        <v>-1</v>
      </c>
      <c r="HR10" s="54">
        <f t="shared" si="15"/>
        <v>-1</v>
      </c>
      <c r="HS10" s="54">
        <f t="shared" si="15"/>
        <v>-1</v>
      </c>
      <c r="HT10" s="54">
        <f t="shared" si="15"/>
        <v>-1</v>
      </c>
      <c r="HU10" s="54">
        <f t="shared" si="15"/>
        <v>-1</v>
      </c>
      <c r="HV10" s="54">
        <f t="shared" si="15"/>
        <v>-1</v>
      </c>
      <c r="HW10" s="54">
        <f t="shared" si="15"/>
        <v>-1</v>
      </c>
      <c r="HX10" s="54">
        <f t="shared" si="15"/>
        <v>-1</v>
      </c>
      <c r="HY10" s="54">
        <f t="shared" si="15"/>
        <v>-1</v>
      </c>
      <c r="HZ10" s="54">
        <f t="shared" si="15"/>
        <v>-1</v>
      </c>
      <c r="IA10" s="54">
        <f t="shared" si="15"/>
        <v>-1</v>
      </c>
      <c r="IB10" s="54">
        <f t="shared" si="15"/>
        <v>-1</v>
      </c>
      <c r="IC10" s="54">
        <f t="shared" si="15"/>
        <v>-1</v>
      </c>
      <c r="ID10" s="54">
        <f t="shared" si="15"/>
        <v>-1</v>
      </c>
      <c r="IE10" s="54">
        <f t="shared" si="15"/>
        <v>-1</v>
      </c>
      <c r="IF10" s="54">
        <f t="shared" si="15"/>
        <v>-1</v>
      </c>
      <c r="IG10" s="54">
        <f t="shared" si="15"/>
        <v>-1</v>
      </c>
      <c r="IH10" s="54">
        <f t="shared" si="15"/>
        <v>-1</v>
      </c>
      <c r="II10" s="54">
        <f t="shared" si="15"/>
        <v>-1</v>
      </c>
      <c r="IJ10" s="54">
        <f t="shared" si="15"/>
        <v>-1</v>
      </c>
      <c r="IK10" s="54">
        <f t="shared" si="15"/>
        <v>-1</v>
      </c>
      <c r="IL10" s="54">
        <f t="shared" si="15"/>
        <v>-1</v>
      </c>
      <c r="IM10" s="54">
        <f t="shared" si="15"/>
        <v>-1</v>
      </c>
      <c r="IN10" s="54">
        <f t="shared" si="15"/>
        <v>-1</v>
      </c>
      <c r="IO10" s="54">
        <f t="shared" si="15"/>
        <v>-1</v>
      </c>
      <c r="IP10" s="54">
        <f t="shared" si="15"/>
        <v>-1</v>
      </c>
      <c r="IQ10" s="54">
        <f t="shared" si="15"/>
        <v>-1</v>
      </c>
      <c r="IR10" s="54">
        <f t="shared" si="15"/>
        <v>-1</v>
      </c>
      <c r="IS10" s="54">
        <f t="shared" si="15"/>
        <v>-1</v>
      </c>
      <c r="IT10" s="54">
        <f t="shared" si="15"/>
        <v>-1</v>
      </c>
      <c r="IU10" s="54">
        <f t="shared" si="15"/>
        <v>-1</v>
      </c>
      <c r="IV10" s="54">
        <f t="shared" si="15"/>
        <v>-1</v>
      </c>
      <c r="IW10" s="54">
        <f t="shared" si="15"/>
        <v>-1</v>
      </c>
      <c r="IX10" s="54">
        <f t="shared" ref="IX10:LI10" si="16">(IX6-IX8)/IX8</f>
        <v>-1</v>
      </c>
      <c r="IY10" s="54">
        <f t="shared" si="16"/>
        <v>-1</v>
      </c>
      <c r="IZ10" s="54">
        <f t="shared" si="16"/>
        <v>-1</v>
      </c>
      <c r="JA10" s="54">
        <f t="shared" si="16"/>
        <v>-1</v>
      </c>
      <c r="JB10" s="54">
        <f t="shared" si="16"/>
        <v>-1</v>
      </c>
      <c r="JC10" s="54">
        <f t="shared" si="16"/>
        <v>-1</v>
      </c>
      <c r="JD10" s="54">
        <f t="shared" si="16"/>
        <v>-1</v>
      </c>
      <c r="JE10" s="54">
        <f t="shared" si="16"/>
        <v>-1</v>
      </c>
      <c r="JF10" s="54">
        <f t="shared" si="16"/>
        <v>-1</v>
      </c>
      <c r="JG10" s="54">
        <f t="shared" si="16"/>
        <v>-1</v>
      </c>
      <c r="JH10" s="54">
        <f t="shared" si="16"/>
        <v>-1</v>
      </c>
      <c r="JI10" s="54">
        <f t="shared" si="16"/>
        <v>-1</v>
      </c>
      <c r="JJ10" s="54">
        <f t="shared" si="16"/>
        <v>-1</v>
      </c>
      <c r="JK10" s="54">
        <f t="shared" si="16"/>
        <v>-1</v>
      </c>
      <c r="JL10" s="54">
        <f t="shared" si="16"/>
        <v>-1</v>
      </c>
      <c r="JM10" s="54">
        <f t="shared" si="16"/>
        <v>-1</v>
      </c>
      <c r="JN10" s="54">
        <f t="shared" si="16"/>
        <v>-1</v>
      </c>
      <c r="JO10" s="54">
        <f t="shared" si="16"/>
        <v>-1</v>
      </c>
      <c r="JP10" s="54">
        <f t="shared" si="16"/>
        <v>-1</v>
      </c>
      <c r="JQ10" s="54">
        <f t="shared" si="16"/>
        <v>-1</v>
      </c>
      <c r="JR10" s="54">
        <f t="shared" si="16"/>
        <v>-1</v>
      </c>
      <c r="JS10" s="54">
        <f t="shared" si="16"/>
        <v>-1</v>
      </c>
      <c r="JT10" s="54">
        <f t="shared" si="16"/>
        <v>-1</v>
      </c>
      <c r="JU10" s="54">
        <f t="shared" si="16"/>
        <v>-1</v>
      </c>
      <c r="JV10" s="54">
        <f t="shared" si="16"/>
        <v>-1</v>
      </c>
      <c r="JW10" s="54">
        <f t="shared" si="16"/>
        <v>-1</v>
      </c>
      <c r="JX10" s="54">
        <f t="shared" si="16"/>
        <v>-1</v>
      </c>
      <c r="JY10" s="54">
        <f t="shared" si="16"/>
        <v>-1</v>
      </c>
      <c r="JZ10" s="54">
        <f t="shared" si="16"/>
        <v>-1</v>
      </c>
      <c r="KA10" s="54">
        <f t="shared" si="16"/>
        <v>-1</v>
      </c>
      <c r="KB10" s="54">
        <f t="shared" si="16"/>
        <v>-1</v>
      </c>
      <c r="KC10" s="54">
        <f t="shared" si="16"/>
        <v>-1</v>
      </c>
      <c r="KD10" s="54">
        <f t="shared" si="16"/>
        <v>-1</v>
      </c>
      <c r="KE10" s="54">
        <f t="shared" si="16"/>
        <v>-1</v>
      </c>
      <c r="KF10" s="54">
        <f t="shared" si="16"/>
        <v>-1</v>
      </c>
      <c r="KG10" s="54">
        <f t="shared" si="16"/>
        <v>-1</v>
      </c>
      <c r="KH10" s="54">
        <f t="shared" si="16"/>
        <v>-1</v>
      </c>
      <c r="KI10" s="54">
        <f t="shared" si="16"/>
        <v>-1</v>
      </c>
      <c r="KJ10" s="54">
        <f t="shared" si="16"/>
        <v>-1</v>
      </c>
      <c r="KK10" s="54">
        <f t="shared" si="16"/>
        <v>-1</v>
      </c>
      <c r="KL10" s="54">
        <f t="shared" si="16"/>
        <v>-1</v>
      </c>
      <c r="KM10" s="54">
        <f t="shared" si="16"/>
        <v>-1</v>
      </c>
      <c r="KN10" s="54">
        <f t="shared" si="16"/>
        <v>-1</v>
      </c>
      <c r="KO10" s="54">
        <f t="shared" si="16"/>
        <v>-1</v>
      </c>
      <c r="KP10" s="54">
        <f t="shared" si="16"/>
        <v>-1</v>
      </c>
      <c r="KQ10" s="54">
        <f t="shared" si="16"/>
        <v>-1</v>
      </c>
      <c r="KR10" s="54">
        <f t="shared" si="16"/>
        <v>-1</v>
      </c>
      <c r="KS10" s="54">
        <f t="shared" si="16"/>
        <v>-1</v>
      </c>
      <c r="KT10" s="54">
        <f t="shared" si="16"/>
        <v>-1</v>
      </c>
      <c r="KU10" s="54">
        <f t="shared" si="16"/>
        <v>-1</v>
      </c>
      <c r="KV10" s="54">
        <f t="shared" si="16"/>
        <v>-1</v>
      </c>
      <c r="KW10" s="54">
        <f t="shared" si="16"/>
        <v>-1</v>
      </c>
      <c r="KX10" s="54">
        <f t="shared" si="16"/>
        <v>-1</v>
      </c>
      <c r="KY10" s="54">
        <f t="shared" si="16"/>
        <v>-1</v>
      </c>
      <c r="KZ10" s="54">
        <f t="shared" si="16"/>
        <v>-1</v>
      </c>
      <c r="LA10" s="54">
        <f t="shared" si="16"/>
        <v>-1</v>
      </c>
      <c r="LB10" s="54">
        <f t="shared" si="16"/>
        <v>-1</v>
      </c>
      <c r="LC10" s="54">
        <f t="shared" si="16"/>
        <v>-1</v>
      </c>
      <c r="LD10" s="54">
        <f t="shared" si="16"/>
        <v>-1</v>
      </c>
      <c r="LE10" s="54">
        <f t="shared" si="16"/>
        <v>-1</v>
      </c>
      <c r="LF10" s="54">
        <f t="shared" si="16"/>
        <v>-1</v>
      </c>
      <c r="LG10" s="54">
        <f t="shared" si="16"/>
        <v>-1</v>
      </c>
      <c r="LH10" s="54">
        <f t="shared" si="16"/>
        <v>-1</v>
      </c>
      <c r="LI10" s="54">
        <f t="shared" si="16"/>
        <v>-1</v>
      </c>
      <c r="LJ10" s="54">
        <f t="shared" ref="LJ10:NC10" si="17">(LJ6-LJ8)/LJ8</f>
        <v>-1</v>
      </c>
      <c r="LK10" s="54">
        <f t="shared" si="17"/>
        <v>-1</v>
      </c>
      <c r="LL10" s="54">
        <f t="shared" si="17"/>
        <v>-1</v>
      </c>
      <c r="LM10" s="54">
        <f t="shared" si="17"/>
        <v>-1</v>
      </c>
      <c r="LN10" s="54">
        <f t="shared" si="17"/>
        <v>-1</v>
      </c>
      <c r="LO10" s="54">
        <f t="shared" si="17"/>
        <v>-1</v>
      </c>
      <c r="LP10" s="54">
        <f t="shared" si="17"/>
        <v>-1</v>
      </c>
      <c r="LQ10" s="54">
        <f t="shared" si="17"/>
        <v>-1</v>
      </c>
      <c r="LR10" s="54">
        <f t="shared" si="17"/>
        <v>-1</v>
      </c>
      <c r="LS10" s="54">
        <f t="shared" si="17"/>
        <v>-1</v>
      </c>
      <c r="LT10" s="54">
        <f t="shared" si="17"/>
        <v>-1</v>
      </c>
      <c r="LU10" s="54">
        <f t="shared" si="17"/>
        <v>-1</v>
      </c>
      <c r="LV10" s="54">
        <f t="shared" si="17"/>
        <v>-1</v>
      </c>
      <c r="LW10" s="54">
        <f t="shared" si="17"/>
        <v>-1</v>
      </c>
      <c r="LX10" s="54">
        <f t="shared" si="17"/>
        <v>-1</v>
      </c>
      <c r="LY10" s="54">
        <f t="shared" si="17"/>
        <v>-1</v>
      </c>
      <c r="LZ10" s="54">
        <f t="shared" si="17"/>
        <v>-1</v>
      </c>
      <c r="MA10" s="54">
        <f t="shared" si="17"/>
        <v>-1</v>
      </c>
      <c r="MB10" s="54">
        <f t="shared" si="17"/>
        <v>-1</v>
      </c>
      <c r="MC10" s="54">
        <f t="shared" si="17"/>
        <v>-1</v>
      </c>
      <c r="MD10" s="54">
        <f t="shared" si="17"/>
        <v>-1</v>
      </c>
      <c r="ME10" s="54">
        <f t="shared" si="17"/>
        <v>-1</v>
      </c>
      <c r="MF10" s="54">
        <f t="shared" si="17"/>
        <v>-1</v>
      </c>
      <c r="MG10" s="54">
        <f t="shared" si="17"/>
        <v>-1</v>
      </c>
      <c r="MH10" s="54">
        <f t="shared" si="17"/>
        <v>-1</v>
      </c>
      <c r="MI10" s="54">
        <f t="shared" si="17"/>
        <v>-1</v>
      </c>
      <c r="MJ10" s="54">
        <f t="shared" si="17"/>
        <v>-1</v>
      </c>
      <c r="MK10" s="54">
        <f t="shared" si="17"/>
        <v>-1</v>
      </c>
      <c r="ML10" s="54">
        <f t="shared" si="17"/>
        <v>-1</v>
      </c>
      <c r="MM10" s="54">
        <f t="shared" si="17"/>
        <v>-1</v>
      </c>
      <c r="MN10" s="54">
        <f t="shared" si="17"/>
        <v>-1</v>
      </c>
      <c r="MO10" s="54">
        <f t="shared" si="17"/>
        <v>-1</v>
      </c>
      <c r="MP10" s="54">
        <f t="shared" si="17"/>
        <v>-1</v>
      </c>
      <c r="MQ10" s="54">
        <f t="shared" si="17"/>
        <v>-1</v>
      </c>
      <c r="MR10" s="54">
        <f t="shared" si="17"/>
        <v>-1</v>
      </c>
      <c r="MS10" s="54">
        <f t="shared" si="17"/>
        <v>-1</v>
      </c>
      <c r="MT10" s="54">
        <f t="shared" si="17"/>
        <v>-1</v>
      </c>
      <c r="MU10" s="54">
        <f t="shared" si="17"/>
        <v>-1</v>
      </c>
      <c r="MV10" s="54">
        <f t="shared" si="17"/>
        <v>-1</v>
      </c>
      <c r="MW10" s="54">
        <f t="shared" si="17"/>
        <v>-1</v>
      </c>
      <c r="MX10" s="54">
        <f t="shared" si="17"/>
        <v>-1</v>
      </c>
      <c r="MY10" s="54">
        <f t="shared" si="17"/>
        <v>-1</v>
      </c>
      <c r="MZ10" s="54">
        <f t="shared" si="17"/>
        <v>-1</v>
      </c>
      <c r="NA10" s="54">
        <f t="shared" si="17"/>
        <v>-1</v>
      </c>
      <c r="NB10" s="54">
        <f t="shared" si="17"/>
        <v>-1</v>
      </c>
      <c r="NC10" s="54">
        <f t="shared" si="17"/>
        <v>-1</v>
      </c>
    </row>
    <row r="11" spans="1:375" s="144" customFormat="1" ht="15" x14ac:dyDescent="0.25">
      <c r="A11" s="338" t="s">
        <v>14</v>
      </c>
      <c r="B11" s="339">
        <f>IFERROR(B6/B3,0)</f>
        <v>3.7800687285223365E-2</v>
      </c>
      <c r="C11" s="339">
        <f t="shared" ref="C11:BN11" si="18">IFERROR(C6/C3,0)</f>
        <v>4.0955631399317405E-2</v>
      </c>
      <c r="D11" s="339">
        <f t="shared" si="18"/>
        <v>2.8985507246376812E-2</v>
      </c>
      <c r="E11" s="339">
        <f t="shared" si="18"/>
        <v>1.1450381679389313E-2</v>
      </c>
      <c r="F11" s="339">
        <f t="shared" si="18"/>
        <v>0</v>
      </c>
      <c r="G11" s="339">
        <f t="shared" si="18"/>
        <v>0.02</v>
      </c>
      <c r="H11" s="339">
        <f t="shared" si="18"/>
        <v>3.5714285714285712E-2</v>
      </c>
      <c r="I11" s="339">
        <f t="shared" si="18"/>
        <v>1.3100436681222707E-2</v>
      </c>
      <c r="J11" s="339">
        <f t="shared" si="18"/>
        <v>2.5974025974025976E-2</v>
      </c>
      <c r="K11" s="339">
        <f t="shared" si="18"/>
        <v>2.5454545454545455E-2</v>
      </c>
      <c r="L11" s="339">
        <f t="shared" si="18"/>
        <v>3.7383177570093455E-2</v>
      </c>
      <c r="M11" s="339">
        <f t="shared" si="18"/>
        <v>1.3574660633484163E-2</v>
      </c>
      <c r="N11" s="339">
        <f t="shared" si="18"/>
        <v>1.8404907975460124E-2</v>
      </c>
      <c r="O11" s="339">
        <f t="shared" si="18"/>
        <v>2.8846153846153848E-2</v>
      </c>
      <c r="P11" s="339">
        <f t="shared" si="18"/>
        <v>4.3795620437956206E-2</v>
      </c>
      <c r="Q11" s="339">
        <f t="shared" si="18"/>
        <v>2.5974025974025976E-2</v>
      </c>
      <c r="R11" s="339">
        <f t="shared" si="18"/>
        <v>4.8672566371681415E-2</v>
      </c>
      <c r="S11" s="339">
        <f t="shared" si="18"/>
        <v>1.7699115044247787E-2</v>
      </c>
      <c r="T11" s="339">
        <f t="shared" si="18"/>
        <v>1.3574660633484163E-2</v>
      </c>
      <c r="U11" s="339">
        <f t="shared" si="18"/>
        <v>1.8292682926829267E-2</v>
      </c>
      <c r="V11" s="339">
        <f t="shared" si="18"/>
        <v>2.564102564102564E-2</v>
      </c>
      <c r="W11" s="339">
        <f t="shared" si="18"/>
        <v>2.2140221402214021E-2</v>
      </c>
      <c r="X11" s="339">
        <f t="shared" si="18"/>
        <v>4.7058823529411764E-2</v>
      </c>
      <c r="Y11" s="339">
        <f t="shared" si="18"/>
        <v>5.3435114503816793E-2</v>
      </c>
      <c r="Z11" s="339">
        <f t="shared" si="18"/>
        <v>1.1538461538461539E-2</v>
      </c>
      <c r="AA11" s="339">
        <f t="shared" si="18"/>
        <v>1.7937219730941704E-2</v>
      </c>
      <c r="AB11" s="339">
        <f t="shared" si="18"/>
        <v>2.6737967914438502E-2</v>
      </c>
      <c r="AC11" s="339">
        <f t="shared" si="18"/>
        <v>1.5686274509803921E-2</v>
      </c>
      <c r="AD11" s="339">
        <f t="shared" si="18"/>
        <v>2.1929824561403508E-2</v>
      </c>
      <c r="AE11" s="339">
        <f t="shared" si="18"/>
        <v>3.515625E-2</v>
      </c>
      <c r="AF11" s="339">
        <f t="shared" si="18"/>
        <v>1.2605042016806723E-2</v>
      </c>
      <c r="AG11" s="339">
        <f t="shared" si="18"/>
        <v>2.0833333333333332E-2</v>
      </c>
      <c r="AH11" s="339">
        <f t="shared" si="18"/>
        <v>5.1813471502590676E-3</v>
      </c>
      <c r="AI11" s="339">
        <f t="shared" si="18"/>
        <v>3.2051282051282048E-2</v>
      </c>
      <c r="AJ11" s="339">
        <f t="shared" si="18"/>
        <v>1.1320754716981131E-2</v>
      </c>
      <c r="AK11" s="339">
        <f t="shared" si="18"/>
        <v>2.4096385542168676E-2</v>
      </c>
      <c r="AL11" s="339">
        <f t="shared" si="18"/>
        <v>1.6129032258064516E-2</v>
      </c>
      <c r="AM11" s="339">
        <f t="shared" si="18"/>
        <v>7.1684587813620072E-3</v>
      </c>
      <c r="AN11" s="339">
        <f t="shared" si="18"/>
        <v>1.8987341772151899E-2</v>
      </c>
      <c r="AO11" s="339">
        <f t="shared" si="18"/>
        <v>1.4999999999999999E-2</v>
      </c>
      <c r="AP11" s="339">
        <f t="shared" si="18"/>
        <v>1.5625E-2</v>
      </c>
      <c r="AQ11" s="339">
        <f t="shared" si="18"/>
        <v>4.3290043290043288E-2</v>
      </c>
      <c r="AR11" s="339">
        <f t="shared" si="18"/>
        <v>3.4482758620689655E-2</v>
      </c>
      <c r="AS11" s="339">
        <f t="shared" si="18"/>
        <v>1.0526315789473684E-2</v>
      </c>
      <c r="AT11" s="339">
        <f t="shared" si="18"/>
        <v>1.4423076923076924E-2</v>
      </c>
      <c r="AU11" s="339">
        <f t="shared" si="18"/>
        <v>1.5384615384615385E-2</v>
      </c>
      <c r="AV11" s="339">
        <f t="shared" si="18"/>
        <v>2.2222222222222223E-2</v>
      </c>
      <c r="AW11" s="339">
        <f t="shared" si="18"/>
        <v>3.5714285714285712E-2</v>
      </c>
      <c r="AX11" s="339">
        <f t="shared" si="18"/>
        <v>4.8611111111111112E-2</v>
      </c>
      <c r="AY11" s="339">
        <f t="shared" si="18"/>
        <v>3.1496062992125984E-2</v>
      </c>
      <c r="AZ11" s="339">
        <f t="shared" si="18"/>
        <v>2.734375E-2</v>
      </c>
      <c r="BA11" s="339">
        <f t="shared" si="18"/>
        <v>1.6129032258064516E-2</v>
      </c>
      <c r="BB11" s="339">
        <f t="shared" si="18"/>
        <v>7.4074074074074077E-3</v>
      </c>
      <c r="BC11" s="339">
        <f t="shared" si="18"/>
        <v>1.3574660633484163E-2</v>
      </c>
      <c r="BD11" s="339">
        <f t="shared" si="18"/>
        <v>1.8518518518518517E-2</v>
      </c>
      <c r="BE11" s="339">
        <f t="shared" si="18"/>
        <v>3.2520325203252036E-2</v>
      </c>
      <c r="BF11" s="339">
        <f t="shared" si="18"/>
        <v>2.2388059701492536E-2</v>
      </c>
      <c r="BG11" s="339">
        <f t="shared" si="18"/>
        <v>1.4869888475836431E-2</v>
      </c>
      <c r="BH11" s="339">
        <f t="shared" si="18"/>
        <v>2.9962546816479401E-2</v>
      </c>
      <c r="BI11" s="339">
        <f t="shared" si="18"/>
        <v>2.247191011235955E-2</v>
      </c>
      <c r="BJ11" s="339">
        <f t="shared" si="18"/>
        <v>8.7336244541484712E-3</v>
      </c>
      <c r="BK11" s="339">
        <f t="shared" si="18"/>
        <v>3.4313725490196081E-2</v>
      </c>
      <c r="BL11" s="339">
        <f t="shared" si="18"/>
        <v>2.0618556701030927E-2</v>
      </c>
      <c r="BM11" s="339">
        <f t="shared" si="18"/>
        <v>2.34375E-2</v>
      </c>
      <c r="BN11" s="339">
        <f t="shared" si="18"/>
        <v>2.6315789473684209E-2</v>
      </c>
      <c r="BO11" s="339">
        <f t="shared" ref="BO11:DZ11" si="19">IFERROR(BO6/BO3,0)</f>
        <v>1.8181818181818181E-2</v>
      </c>
      <c r="BP11" s="339">
        <f t="shared" si="19"/>
        <v>1.444043321299639E-2</v>
      </c>
      <c r="BQ11" s="339">
        <f t="shared" si="19"/>
        <v>2.643171806167401E-2</v>
      </c>
      <c r="BR11" s="339">
        <f t="shared" si="19"/>
        <v>0.05</v>
      </c>
      <c r="BS11" s="339">
        <f t="shared" si="19"/>
        <v>1.9933554817275746E-2</v>
      </c>
      <c r="BT11" s="339">
        <f t="shared" si="19"/>
        <v>1.7421602787456445E-2</v>
      </c>
      <c r="BU11" s="339">
        <f t="shared" si="19"/>
        <v>2.5270758122743681E-2</v>
      </c>
      <c r="BV11" s="339">
        <f t="shared" si="19"/>
        <v>2.0689655172413793E-2</v>
      </c>
      <c r="BW11" s="339">
        <f t="shared" si="19"/>
        <v>3.7542662116040959E-2</v>
      </c>
      <c r="BX11" s="339">
        <f t="shared" si="19"/>
        <v>1.1450381679389313E-2</v>
      </c>
      <c r="BY11" s="339">
        <f t="shared" si="19"/>
        <v>1.4851485148514851E-2</v>
      </c>
      <c r="BZ11" s="339">
        <f t="shared" si="19"/>
        <v>2.2727272727272728E-2</v>
      </c>
      <c r="CA11" s="339">
        <f t="shared" si="19"/>
        <v>2.3728813559322035E-2</v>
      </c>
      <c r="CB11" s="339">
        <f t="shared" si="19"/>
        <v>3.0211480362537766E-2</v>
      </c>
      <c r="CC11" s="339">
        <f t="shared" si="19"/>
        <v>2.8455284552845527E-2</v>
      </c>
      <c r="CD11" s="339">
        <f t="shared" si="19"/>
        <v>2.3529411764705882E-2</v>
      </c>
      <c r="CE11" s="339">
        <f t="shared" si="19"/>
        <v>1.8382352941176471E-2</v>
      </c>
      <c r="CF11" s="339">
        <f t="shared" si="19"/>
        <v>2.8673835125448029E-2</v>
      </c>
      <c r="CG11" s="339">
        <f t="shared" si="19"/>
        <v>2.4725274725274724E-2</v>
      </c>
      <c r="CH11" s="339">
        <f t="shared" si="19"/>
        <v>1.0666666666666666E-2</v>
      </c>
      <c r="CI11" s="339">
        <f t="shared" si="19"/>
        <v>1.3215859030837005E-2</v>
      </c>
      <c r="CJ11" s="339">
        <f t="shared" si="19"/>
        <v>7.326007326007326E-3</v>
      </c>
      <c r="CK11" s="339">
        <f t="shared" si="19"/>
        <v>2.8880866425992781E-2</v>
      </c>
      <c r="CL11" s="339">
        <f t="shared" si="19"/>
        <v>6.7796610169491523E-3</v>
      </c>
      <c r="CM11" s="339">
        <f t="shared" si="19"/>
        <v>4.3668122270742356E-3</v>
      </c>
      <c r="CN11" s="339">
        <f t="shared" si="19"/>
        <v>1.7361111111111112E-2</v>
      </c>
      <c r="CO11" s="339">
        <f t="shared" si="19"/>
        <v>1.9672131147540985E-2</v>
      </c>
      <c r="CP11" s="339">
        <f t="shared" si="19"/>
        <v>5.263157894736842E-3</v>
      </c>
      <c r="CQ11" s="339">
        <f t="shared" si="19"/>
        <v>5.3511705685618728E-2</v>
      </c>
      <c r="CR11" s="339">
        <f t="shared" si="19"/>
        <v>1.0452961672473868E-2</v>
      </c>
      <c r="CS11" s="339">
        <f t="shared" si="19"/>
        <v>3.4602076124567475E-3</v>
      </c>
      <c r="CT11" s="339">
        <f t="shared" si="19"/>
        <v>1.2195121951219513E-2</v>
      </c>
      <c r="CU11" s="339">
        <f t="shared" si="19"/>
        <v>9.6153846153846159E-3</v>
      </c>
      <c r="CV11" s="339">
        <f t="shared" si="19"/>
        <v>1.4035087719298246E-2</v>
      </c>
      <c r="CW11" s="339">
        <f t="shared" si="19"/>
        <v>5.9139784946236562E-2</v>
      </c>
      <c r="CX11" s="339">
        <f t="shared" si="19"/>
        <v>2.3489932885906041E-2</v>
      </c>
      <c r="CY11" s="339">
        <f t="shared" si="19"/>
        <v>1.4388489208633094E-2</v>
      </c>
      <c r="CZ11" s="339">
        <f t="shared" si="19"/>
        <v>1.1450381679389313E-2</v>
      </c>
      <c r="DA11" s="339">
        <f t="shared" si="19"/>
        <v>4.9751243781094526E-3</v>
      </c>
      <c r="DB11" s="339">
        <f t="shared" si="19"/>
        <v>2.9801324503311258E-2</v>
      </c>
      <c r="DC11" s="339">
        <f t="shared" si="19"/>
        <v>2.8169014084507043E-2</v>
      </c>
      <c r="DD11" s="339">
        <f t="shared" si="19"/>
        <v>3.3898305084745763E-2</v>
      </c>
      <c r="DE11" s="339">
        <f t="shared" si="19"/>
        <v>2.6515151515151516E-2</v>
      </c>
      <c r="DF11" s="339">
        <f t="shared" si="19"/>
        <v>3.2835820895522387E-2</v>
      </c>
      <c r="DG11" s="339">
        <f t="shared" si="19"/>
        <v>3.6900369003690036E-3</v>
      </c>
      <c r="DH11" s="339">
        <f t="shared" si="19"/>
        <v>1.3698630136986301E-2</v>
      </c>
      <c r="DI11" s="339">
        <f t="shared" si="19"/>
        <v>2.4464831804281346E-2</v>
      </c>
      <c r="DJ11" s="339">
        <f t="shared" si="19"/>
        <v>1.8867924528301886E-2</v>
      </c>
      <c r="DK11" s="339">
        <f t="shared" si="19"/>
        <v>1.7064846416382253E-2</v>
      </c>
      <c r="DL11" s="339">
        <f t="shared" si="19"/>
        <v>1.9801980198019802E-2</v>
      </c>
      <c r="DM11" s="339">
        <f t="shared" si="19"/>
        <v>2.5179856115107913E-2</v>
      </c>
      <c r="DN11" s="339">
        <f t="shared" si="19"/>
        <v>1.0526315789473684E-2</v>
      </c>
      <c r="DO11" s="339">
        <f t="shared" si="19"/>
        <v>1.6304347826086956E-2</v>
      </c>
      <c r="DP11" s="339">
        <f t="shared" si="19"/>
        <v>1.0416666666666666E-2</v>
      </c>
      <c r="DQ11" s="339">
        <f t="shared" si="19"/>
        <v>4.6511627906976744E-2</v>
      </c>
      <c r="DR11" s="339">
        <f t="shared" si="19"/>
        <v>1.1627906976744186E-2</v>
      </c>
      <c r="DS11" s="339">
        <f t="shared" si="19"/>
        <v>2.2284122562674095E-2</v>
      </c>
      <c r="DT11" s="339">
        <f t="shared" si="19"/>
        <v>1.5544041450777202E-2</v>
      </c>
      <c r="DU11" s="339">
        <f t="shared" si="19"/>
        <v>1.2232415902140673E-2</v>
      </c>
      <c r="DV11" s="339">
        <f t="shared" si="19"/>
        <v>1.3333333333333334E-2</v>
      </c>
      <c r="DW11" s="339">
        <f t="shared" si="19"/>
        <v>1.643835616438356E-2</v>
      </c>
      <c r="DX11" s="339">
        <f t="shared" si="19"/>
        <v>1.4705882352941176E-2</v>
      </c>
      <c r="DY11" s="339">
        <f t="shared" si="19"/>
        <v>3.6827195467422094E-2</v>
      </c>
      <c r="DZ11" s="339">
        <f t="shared" si="19"/>
        <v>2.7088036117381489E-2</v>
      </c>
      <c r="EA11" s="339">
        <f t="shared" ref="EA11:GL11" si="20">IFERROR(EA6/EA3,0)</f>
        <v>1.8828451882845189E-2</v>
      </c>
      <c r="EB11" s="339">
        <f t="shared" si="20"/>
        <v>1.1600928074245939E-2</v>
      </c>
      <c r="EC11" s="339">
        <f t="shared" si="20"/>
        <v>4.3360433604336043E-2</v>
      </c>
      <c r="ED11" s="339">
        <f t="shared" si="20"/>
        <v>5.2998605299860529E-2</v>
      </c>
      <c r="EE11" s="339">
        <f t="shared" si="20"/>
        <v>4.2475728155339808E-2</v>
      </c>
      <c r="EF11" s="339">
        <f t="shared" si="20"/>
        <v>2.9312288613303268E-2</v>
      </c>
      <c r="EG11" s="339">
        <f t="shared" si="20"/>
        <v>3.1167108753315648E-2</v>
      </c>
      <c r="EH11" s="339">
        <f t="shared" si="20"/>
        <v>4.2002100105005252E-3</v>
      </c>
      <c r="EI11" s="339">
        <f t="shared" si="20"/>
        <v>2.5510204081632651E-3</v>
      </c>
      <c r="EJ11" s="339">
        <f t="shared" si="20"/>
        <v>9.1743119266055051E-3</v>
      </c>
      <c r="EK11" s="339">
        <f t="shared" si="20"/>
        <v>2.1844660194174758E-2</v>
      </c>
      <c r="EL11" s="339">
        <f t="shared" si="20"/>
        <v>2.1212121212121213E-2</v>
      </c>
      <c r="EM11" s="339">
        <f t="shared" si="20"/>
        <v>3.7037037037037035E-2</v>
      </c>
      <c r="EN11" s="339">
        <f t="shared" si="20"/>
        <v>2.6315789473684209E-2</v>
      </c>
      <c r="EO11" s="339">
        <f t="shared" si="20"/>
        <v>2.6119402985074626E-2</v>
      </c>
      <c r="EP11" s="339">
        <f t="shared" si="20"/>
        <v>7.6045627376425855E-3</v>
      </c>
      <c r="EQ11" s="339">
        <f t="shared" si="20"/>
        <v>2.1390374331550801E-2</v>
      </c>
      <c r="ER11" s="339">
        <f t="shared" si="20"/>
        <v>1.9933554817275746E-2</v>
      </c>
      <c r="ES11" s="339">
        <f t="shared" si="20"/>
        <v>2.1212121212121213E-2</v>
      </c>
      <c r="ET11" s="339">
        <f t="shared" si="20"/>
        <v>2.6143790849673203E-2</v>
      </c>
      <c r="EU11" s="339">
        <f t="shared" si="20"/>
        <v>2.3890784982935155E-2</v>
      </c>
      <c r="EV11" s="339">
        <f t="shared" si="20"/>
        <v>1.8461538461538463E-2</v>
      </c>
      <c r="EW11" s="339">
        <f t="shared" si="20"/>
        <v>1.7241379310344827E-2</v>
      </c>
      <c r="EX11" s="339">
        <f t="shared" si="20"/>
        <v>1.5936254980079681E-2</v>
      </c>
      <c r="EY11" s="339">
        <f t="shared" si="20"/>
        <v>3.7383177570093455E-2</v>
      </c>
      <c r="EZ11" s="339">
        <f t="shared" si="20"/>
        <v>1.8656716417910446E-2</v>
      </c>
      <c r="FA11" s="339">
        <f t="shared" si="20"/>
        <v>2.2950819672131147E-2</v>
      </c>
      <c r="FB11" s="339">
        <f t="shared" si="20"/>
        <v>1.090909090909091E-2</v>
      </c>
      <c r="FC11" s="339">
        <f t="shared" si="20"/>
        <v>2.2950819672131147E-2</v>
      </c>
      <c r="FD11" s="339">
        <f t="shared" si="20"/>
        <v>1.5772870662460567E-2</v>
      </c>
      <c r="FE11" s="339">
        <f t="shared" si="20"/>
        <v>1.507537688442211E-2</v>
      </c>
      <c r="FF11" s="339">
        <f t="shared" si="20"/>
        <v>1.0791366906474821E-2</v>
      </c>
      <c r="FG11" s="339">
        <f t="shared" si="20"/>
        <v>1.3937282229965157E-2</v>
      </c>
      <c r="FH11" s="339">
        <f t="shared" si="20"/>
        <v>1.0752688172043012E-2</v>
      </c>
      <c r="FI11" s="339">
        <f t="shared" si="20"/>
        <v>2.7131782945736434E-2</v>
      </c>
      <c r="FJ11" s="339">
        <f t="shared" si="20"/>
        <v>1.1235955056179775E-2</v>
      </c>
      <c r="FK11" s="339">
        <f t="shared" si="20"/>
        <v>8.5470085470085479E-3</v>
      </c>
      <c r="FL11" s="339">
        <f t="shared" si="20"/>
        <v>1.0101010101010102E-2</v>
      </c>
      <c r="FM11" s="339">
        <f t="shared" si="20"/>
        <v>2.9045643153526972E-2</v>
      </c>
      <c r="FN11" s="339">
        <f t="shared" si="20"/>
        <v>1.0309278350515464E-2</v>
      </c>
      <c r="FO11" s="339">
        <f t="shared" si="20"/>
        <v>1.2552301255230125E-2</v>
      </c>
      <c r="FP11" s="339">
        <f t="shared" si="20"/>
        <v>2.8000000000000001E-2</v>
      </c>
      <c r="FQ11" s="339">
        <f t="shared" si="20"/>
        <v>2.4691358024691357E-2</v>
      </c>
      <c r="FR11" s="339">
        <f t="shared" si="20"/>
        <v>1.3574660633484163E-2</v>
      </c>
      <c r="FS11" s="339">
        <f t="shared" si="20"/>
        <v>1.6949152542372881E-2</v>
      </c>
      <c r="FT11" s="339">
        <f t="shared" si="20"/>
        <v>4.0133779264214048E-2</v>
      </c>
      <c r="FU11" s="339">
        <f t="shared" si="20"/>
        <v>3.0534351145038167E-2</v>
      </c>
      <c r="FV11" s="339">
        <f t="shared" si="20"/>
        <v>3.9840637450199202E-2</v>
      </c>
      <c r="FW11" s="339">
        <f t="shared" si="20"/>
        <v>2.8112449799196786E-2</v>
      </c>
      <c r="FX11" s="339">
        <f t="shared" si="20"/>
        <v>1.8796992481203006E-2</v>
      </c>
      <c r="FY11" s="339">
        <f t="shared" si="20"/>
        <v>8.6206896551724137E-3</v>
      </c>
      <c r="FZ11" s="339">
        <f t="shared" si="20"/>
        <v>1.9607843137254902E-2</v>
      </c>
      <c r="GA11" s="339">
        <f t="shared" si="20"/>
        <v>1.5686274509803921E-2</v>
      </c>
      <c r="GB11" s="339">
        <f t="shared" si="20"/>
        <v>3.1128404669260701E-2</v>
      </c>
      <c r="GC11" s="339">
        <f t="shared" si="20"/>
        <v>7.2202166064981952E-3</v>
      </c>
      <c r="GD11" s="339">
        <f t="shared" si="20"/>
        <v>3.6630036630036632E-2</v>
      </c>
      <c r="GE11" s="339">
        <f t="shared" si="20"/>
        <v>1.1363636363636364E-2</v>
      </c>
      <c r="GF11" s="339">
        <f t="shared" si="20"/>
        <v>4.6511627906976744E-3</v>
      </c>
      <c r="GG11" s="339">
        <f t="shared" si="20"/>
        <v>3.3519553072625698E-2</v>
      </c>
      <c r="GH11" s="339">
        <f t="shared" si="20"/>
        <v>2.5362318840579712E-2</v>
      </c>
      <c r="GI11" s="339">
        <f t="shared" si="20"/>
        <v>6.7567567567567571E-2</v>
      </c>
      <c r="GJ11" s="339">
        <f t="shared" si="20"/>
        <v>2.9126213592233011E-2</v>
      </c>
      <c r="GK11" s="339">
        <f t="shared" si="20"/>
        <v>3.1818181818181815E-2</v>
      </c>
      <c r="GL11" s="339">
        <f t="shared" si="20"/>
        <v>2.1052631578947368E-2</v>
      </c>
      <c r="GM11" s="339">
        <f t="shared" ref="GM11:IX11" si="21">IFERROR(GM6/GM3,0)</f>
        <v>2.3121387283236993E-2</v>
      </c>
      <c r="GN11" s="339">
        <f t="shared" si="21"/>
        <v>6.41025641025641E-3</v>
      </c>
      <c r="GO11" s="339">
        <f t="shared" si="21"/>
        <v>0</v>
      </c>
      <c r="GP11" s="339">
        <f t="shared" si="21"/>
        <v>0</v>
      </c>
      <c r="GQ11" s="339">
        <f t="shared" si="21"/>
        <v>0</v>
      </c>
      <c r="GR11" s="339">
        <f t="shared" si="21"/>
        <v>0</v>
      </c>
      <c r="GS11" s="339">
        <f t="shared" si="21"/>
        <v>0</v>
      </c>
      <c r="GT11" s="339">
        <f t="shared" si="21"/>
        <v>0</v>
      </c>
      <c r="GU11" s="339">
        <f t="shared" si="21"/>
        <v>0</v>
      </c>
      <c r="GV11" s="339">
        <f t="shared" si="21"/>
        <v>0</v>
      </c>
      <c r="GW11" s="339">
        <f t="shared" si="21"/>
        <v>0</v>
      </c>
      <c r="GX11" s="339">
        <f t="shared" si="21"/>
        <v>0</v>
      </c>
      <c r="GY11" s="339">
        <f t="shared" si="21"/>
        <v>0</v>
      </c>
      <c r="GZ11" s="339">
        <f t="shared" si="21"/>
        <v>0</v>
      </c>
      <c r="HA11" s="339">
        <f t="shared" si="21"/>
        <v>0</v>
      </c>
      <c r="HB11" s="339">
        <f t="shared" si="21"/>
        <v>0</v>
      </c>
      <c r="HC11" s="339">
        <f t="shared" si="21"/>
        <v>0</v>
      </c>
      <c r="HD11" s="339">
        <f t="shared" si="21"/>
        <v>0</v>
      </c>
      <c r="HE11" s="339">
        <f t="shared" si="21"/>
        <v>0</v>
      </c>
      <c r="HF11" s="339">
        <f t="shared" si="21"/>
        <v>0</v>
      </c>
      <c r="HG11" s="339">
        <f t="shared" si="21"/>
        <v>0</v>
      </c>
      <c r="HH11" s="339">
        <f t="shared" si="21"/>
        <v>0</v>
      </c>
      <c r="HI11" s="339">
        <f t="shared" si="21"/>
        <v>0</v>
      </c>
      <c r="HJ11" s="339">
        <f t="shared" si="21"/>
        <v>0</v>
      </c>
      <c r="HK11" s="339">
        <f t="shared" si="21"/>
        <v>0</v>
      </c>
      <c r="HL11" s="339">
        <f t="shared" si="21"/>
        <v>0</v>
      </c>
      <c r="HM11" s="339">
        <f t="shared" si="21"/>
        <v>0</v>
      </c>
      <c r="HN11" s="339">
        <f t="shared" si="21"/>
        <v>0</v>
      </c>
      <c r="HO11" s="339">
        <f t="shared" si="21"/>
        <v>0</v>
      </c>
      <c r="HP11" s="339">
        <f t="shared" si="21"/>
        <v>0</v>
      </c>
      <c r="HQ11" s="339">
        <f t="shared" si="21"/>
        <v>0</v>
      </c>
      <c r="HR11" s="339">
        <f t="shared" si="21"/>
        <v>0</v>
      </c>
      <c r="HS11" s="339">
        <f t="shared" si="21"/>
        <v>0</v>
      </c>
      <c r="HT11" s="339">
        <f t="shared" si="21"/>
        <v>0</v>
      </c>
      <c r="HU11" s="339">
        <f t="shared" si="21"/>
        <v>0</v>
      </c>
      <c r="HV11" s="339">
        <f t="shared" si="21"/>
        <v>0</v>
      </c>
      <c r="HW11" s="339">
        <f t="shared" si="21"/>
        <v>0</v>
      </c>
      <c r="HX11" s="339">
        <f t="shared" si="21"/>
        <v>0</v>
      </c>
      <c r="HY11" s="339">
        <f t="shared" si="21"/>
        <v>0</v>
      </c>
      <c r="HZ11" s="339">
        <f t="shared" si="21"/>
        <v>0</v>
      </c>
      <c r="IA11" s="339">
        <f t="shared" si="21"/>
        <v>0</v>
      </c>
      <c r="IB11" s="339">
        <f t="shared" si="21"/>
        <v>0</v>
      </c>
      <c r="IC11" s="339">
        <f t="shared" si="21"/>
        <v>0</v>
      </c>
      <c r="ID11" s="339">
        <f t="shared" si="21"/>
        <v>0</v>
      </c>
      <c r="IE11" s="339">
        <f t="shared" si="21"/>
        <v>0</v>
      </c>
      <c r="IF11" s="339">
        <f t="shared" si="21"/>
        <v>0</v>
      </c>
      <c r="IG11" s="339">
        <f t="shared" si="21"/>
        <v>0</v>
      </c>
      <c r="IH11" s="339">
        <f t="shared" si="21"/>
        <v>0</v>
      </c>
      <c r="II11" s="339">
        <f t="shared" si="21"/>
        <v>0</v>
      </c>
      <c r="IJ11" s="339">
        <f t="shared" si="21"/>
        <v>0</v>
      </c>
      <c r="IK11" s="339">
        <f t="shared" si="21"/>
        <v>0</v>
      </c>
      <c r="IL11" s="339">
        <f t="shared" si="21"/>
        <v>0</v>
      </c>
      <c r="IM11" s="339">
        <f t="shared" si="21"/>
        <v>0</v>
      </c>
      <c r="IN11" s="339">
        <f t="shared" si="21"/>
        <v>0</v>
      </c>
      <c r="IO11" s="339">
        <f t="shared" si="21"/>
        <v>0</v>
      </c>
      <c r="IP11" s="339">
        <f t="shared" si="21"/>
        <v>0</v>
      </c>
      <c r="IQ11" s="339">
        <f t="shared" si="21"/>
        <v>0</v>
      </c>
      <c r="IR11" s="339">
        <f t="shared" si="21"/>
        <v>0</v>
      </c>
      <c r="IS11" s="339">
        <f t="shared" si="21"/>
        <v>0</v>
      </c>
      <c r="IT11" s="339">
        <f t="shared" si="21"/>
        <v>0</v>
      </c>
      <c r="IU11" s="339">
        <f t="shared" si="21"/>
        <v>0</v>
      </c>
      <c r="IV11" s="339">
        <f t="shared" si="21"/>
        <v>0</v>
      </c>
      <c r="IW11" s="339">
        <f t="shared" si="21"/>
        <v>0</v>
      </c>
      <c r="IX11" s="339">
        <f t="shared" si="21"/>
        <v>0</v>
      </c>
      <c r="IY11" s="339">
        <f t="shared" ref="IY11:LJ11" si="22">IFERROR(IY6/IY3,0)</f>
        <v>0</v>
      </c>
      <c r="IZ11" s="339">
        <f t="shared" si="22"/>
        <v>0</v>
      </c>
      <c r="JA11" s="339">
        <f t="shared" si="22"/>
        <v>0</v>
      </c>
      <c r="JB11" s="339">
        <f t="shared" si="22"/>
        <v>0</v>
      </c>
      <c r="JC11" s="339">
        <f t="shared" si="22"/>
        <v>0</v>
      </c>
      <c r="JD11" s="339">
        <f t="shared" si="22"/>
        <v>0</v>
      </c>
      <c r="JE11" s="339">
        <f t="shared" si="22"/>
        <v>0</v>
      </c>
      <c r="JF11" s="339">
        <f t="shared" si="22"/>
        <v>0</v>
      </c>
      <c r="JG11" s="339">
        <f t="shared" si="22"/>
        <v>0</v>
      </c>
      <c r="JH11" s="339">
        <f t="shared" si="22"/>
        <v>0</v>
      </c>
      <c r="JI11" s="339">
        <f t="shared" si="22"/>
        <v>0</v>
      </c>
      <c r="JJ11" s="339">
        <f t="shared" si="22"/>
        <v>0</v>
      </c>
      <c r="JK11" s="339">
        <f t="shared" si="22"/>
        <v>0</v>
      </c>
      <c r="JL11" s="339">
        <f t="shared" si="22"/>
        <v>0</v>
      </c>
      <c r="JM11" s="339">
        <f t="shared" si="22"/>
        <v>0</v>
      </c>
      <c r="JN11" s="339">
        <f t="shared" si="22"/>
        <v>0</v>
      </c>
      <c r="JO11" s="339">
        <f t="shared" si="22"/>
        <v>0</v>
      </c>
      <c r="JP11" s="339">
        <f t="shared" si="22"/>
        <v>0</v>
      </c>
      <c r="JQ11" s="339">
        <f t="shared" si="22"/>
        <v>0</v>
      </c>
      <c r="JR11" s="339">
        <f t="shared" si="22"/>
        <v>0</v>
      </c>
      <c r="JS11" s="339">
        <f t="shared" si="22"/>
        <v>0</v>
      </c>
      <c r="JT11" s="339">
        <f t="shared" si="22"/>
        <v>0</v>
      </c>
      <c r="JU11" s="339">
        <f t="shared" si="22"/>
        <v>0</v>
      </c>
      <c r="JV11" s="339">
        <f t="shared" si="22"/>
        <v>0</v>
      </c>
      <c r="JW11" s="339">
        <f t="shared" si="22"/>
        <v>0</v>
      </c>
      <c r="JX11" s="339">
        <f t="shared" si="22"/>
        <v>0</v>
      </c>
      <c r="JY11" s="339">
        <f t="shared" si="22"/>
        <v>0</v>
      </c>
      <c r="JZ11" s="339">
        <f t="shared" si="22"/>
        <v>0</v>
      </c>
      <c r="KA11" s="339">
        <f t="shared" si="22"/>
        <v>0</v>
      </c>
      <c r="KB11" s="339">
        <f t="shared" si="22"/>
        <v>0</v>
      </c>
      <c r="KC11" s="339">
        <f t="shared" si="22"/>
        <v>0</v>
      </c>
      <c r="KD11" s="339">
        <f t="shared" si="22"/>
        <v>0</v>
      </c>
      <c r="KE11" s="339">
        <f t="shared" si="22"/>
        <v>0</v>
      </c>
      <c r="KF11" s="339">
        <f t="shared" si="22"/>
        <v>0</v>
      </c>
      <c r="KG11" s="339">
        <f t="shared" si="22"/>
        <v>0</v>
      </c>
      <c r="KH11" s="339">
        <f t="shared" si="22"/>
        <v>0</v>
      </c>
      <c r="KI11" s="339">
        <f t="shared" si="22"/>
        <v>0</v>
      </c>
      <c r="KJ11" s="339">
        <f t="shared" si="22"/>
        <v>0</v>
      </c>
      <c r="KK11" s="339">
        <f t="shared" si="22"/>
        <v>0</v>
      </c>
      <c r="KL11" s="339">
        <f t="shared" si="22"/>
        <v>0</v>
      </c>
      <c r="KM11" s="339">
        <f t="shared" si="22"/>
        <v>0</v>
      </c>
      <c r="KN11" s="339">
        <f t="shared" si="22"/>
        <v>0</v>
      </c>
      <c r="KO11" s="339">
        <f t="shared" si="22"/>
        <v>0</v>
      </c>
      <c r="KP11" s="339">
        <f t="shared" si="22"/>
        <v>0</v>
      </c>
      <c r="KQ11" s="339">
        <f t="shared" si="22"/>
        <v>0</v>
      </c>
      <c r="KR11" s="339">
        <f t="shared" si="22"/>
        <v>0</v>
      </c>
      <c r="KS11" s="339">
        <f t="shared" si="22"/>
        <v>0</v>
      </c>
      <c r="KT11" s="339">
        <f t="shared" si="22"/>
        <v>0</v>
      </c>
      <c r="KU11" s="339">
        <f t="shared" si="22"/>
        <v>0</v>
      </c>
      <c r="KV11" s="339">
        <f t="shared" si="22"/>
        <v>0</v>
      </c>
      <c r="KW11" s="339">
        <f t="shared" si="22"/>
        <v>0</v>
      </c>
      <c r="KX11" s="339">
        <f t="shared" si="22"/>
        <v>0</v>
      </c>
      <c r="KY11" s="339">
        <f t="shared" si="22"/>
        <v>0</v>
      </c>
      <c r="KZ11" s="339">
        <f t="shared" si="22"/>
        <v>0</v>
      </c>
      <c r="LA11" s="339">
        <f t="shared" si="22"/>
        <v>0</v>
      </c>
      <c r="LB11" s="339">
        <f t="shared" si="22"/>
        <v>0</v>
      </c>
      <c r="LC11" s="339">
        <f t="shared" si="22"/>
        <v>0</v>
      </c>
      <c r="LD11" s="339">
        <f t="shared" si="22"/>
        <v>0</v>
      </c>
      <c r="LE11" s="339">
        <f t="shared" si="22"/>
        <v>0</v>
      </c>
      <c r="LF11" s="339">
        <f t="shared" si="22"/>
        <v>0</v>
      </c>
      <c r="LG11" s="339">
        <f t="shared" si="22"/>
        <v>0</v>
      </c>
      <c r="LH11" s="339">
        <f t="shared" si="22"/>
        <v>0</v>
      </c>
      <c r="LI11" s="339">
        <f t="shared" si="22"/>
        <v>0</v>
      </c>
      <c r="LJ11" s="339">
        <f t="shared" si="22"/>
        <v>0</v>
      </c>
      <c r="LK11" s="339">
        <f t="shared" ref="LK11:NC11" si="23">IFERROR(LK6/LK3,0)</f>
        <v>0</v>
      </c>
      <c r="LL11" s="339">
        <f t="shared" si="23"/>
        <v>0</v>
      </c>
      <c r="LM11" s="339">
        <f t="shared" si="23"/>
        <v>0</v>
      </c>
      <c r="LN11" s="339">
        <f t="shared" si="23"/>
        <v>0</v>
      </c>
      <c r="LO11" s="339">
        <f t="shared" si="23"/>
        <v>0</v>
      </c>
      <c r="LP11" s="339">
        <f t="shared" si="23"/>
        <v>0</v>
      </c>
      <c r="LQ11" s="339">
        <f t="shared" si="23"/>
        <v>0</v>
      </c>
      <c r="LR11" s="339">
        <f t="shared" si="23"/>
        <v>0</v>
      </c>
      <c r="LS11" s="339">
        <f t="shared" si="23"/>
        <v>0</v>
      </c>
      <c r="LT11" s="339">
        <f t="shared" si="23"/>
        <v>0</v>
      </c>
      <c r="LU11" s="339">
        <f t="shared" si="23"/>
        <v>0</v>
      </c>
      <c r="LV11" s="339">
        <f t="shared" si="23"/>
        <v>0</v>
      </c>
      <c r="LW11" s="339">
        <f t="shared" si="23"/>
        <v>0</v>
      </c>
      <c r="LX11" s="339">
        <f t="shared" si="23"/>
        <v>0</v>
      </c>
      <c r="LY11" s="339">
        <f t="shared" si="23"/>
        <v>0</v>
      </c>
      <c r="LZ11" s="339">
        <f t="shared" si="23"/>
        <v>0</v>
      </c>
      <c r="MA11" s="339">
        <f t="shared" si="23"/>
        <v>0</v>
      </c>
      <c r="MB11" s="339">
        <f t="shared" si="23"/>
        <v>0</v>
      </c>
      <c r="MC11" s="339">
        <f t="shared" si="23"/>
        <v>0</v>
      </c>
      <c r="MD11" s="339">
        <f t="shared" si="23"/>
        <v>0</v>
      </c>
      <c r="ME11" s="339">
        <f t="shared" si="23"/>
        <v>0</v>
      </c>
      <c r="MF11" s="339">
        <f t="shared" si="23"/>
        <v>0</v>
      </c>
      <c r="MG11" s="339">
        <f t="shared" si="23"/>
        <v>0</v>
      </c>
      <c r="MH11" s="339">
        <f t="shared" si="23"/>
        <v>0</v>
      </c>
      <c r="MI11" s="339">
        <f t="shared" si="23"/>
        <v>0</v>
      </c>
      <c r="MJ11" s="339">
        <f t="shared" si="23"/>
        <v>0</v>
      </c>
      <c r="MK11" s="339">
        <f t="shared" si="23"/>
        <v>0</v>
      </c>
      <c r="ML11" s="339">
        <f t="shared" si="23"/>
        <v>0</v>
      </c>
      <c r="MM11" s="339">
        <f t="shared" si="23"/>
        <v>0</v>
      </c>
      <c r="MN11" s="339">
        <f t="shared" si="23"/>
        <v>0</v>
      </c>
      <c r="MO11" s="339">
        <f t="shared" si="23"/>
        <v>0</v>
      </c>
      <c r="MP11" s="339">
        <f t="shared" si="23"/>
        <v>0</v>
      </c>
      <c r="MQ11" s="339">
        <f t="shared" si="23"/>
        <v>0</v>
      </c>
      <c r="MR11" s="339">
        <f t="shared" si="23"/>
        <v>0</v>
      </c>
      <c r="MS11" s="339">
        <f t="shared" si="23"/>
        <v>0</v>
      </c>
      <c r="MT11" s="339">
        <f t="shared" si="23"/>
        <v>0</v>
      </c>
      <c r="MU11" s="339">
        <f t="shared" si="23"/>
        <v>0</v>
      </c>
      <c r="MV11" s="339">
        <f t="shared" si="23"/>
        <v>0</v>
      </c>
      <c r="MW11" s="339">
        <f t="shared" si="23"/>
        <v>0</v>
      </c>
      <c r="MX11" s="339">
        <f t="shared" si="23"/>
        <v>0</v>
      </c>
      <c r="MY11" s="339">
        <f t="shared" si="23"/>
        <v>0</v>
      </c>
      <c r="MZ11" s="339">
        <f t="shared" si="23"/>
        <v>0</v>
      </c>
      <c r="NA11" s="339">
        <f t="shared" si="23"/>
        <v>0</v>
      </c>
      <c r="NB11" s="339">
        <f t="shared" si="23"/>
        <v>0</v>
      </c>
      <c r="NC11" s="339">
        <f t="shared" si="23"/>
        <v>0</v>
      </c>
      <c r="ND11" s="340"/>
      <c r="NE11" s="340"/>
      <c r="NF11" s="340"/>
      <c r="NG11" s="340"/>
      <c r="NH11" s="340"/>
      <c r="NI11" s="340"/>
      <c r="NJ11" s="340"/>
      <c r="NK11" s="340"/>
    </row>
    <row r="12" spans="1:375" x14ac:dyDescent="0.3">
      <c r="A12" s="4" t="s">
        <v>8</v>
      </c>
      <c r="B12" s="185">
        <f>B7/B4</f>
        <v>1.0582010582010581E-2</v>
      </c>
      <c r="C12" s="185">
        <f t="shared" ref="C12:BM12" si="24">C7/C4</f>
        <v>4.9504950495049507E-2</v>
      </c>
      <c r="D12" s="185">
        <f t="shared" si="24"/>
        <v>3.1914893617021274E-2</v>
      </c>
      <c r="E12" s="185">
        <f t="shared" si="24"/>
        <v>1.8382352941176471E-2</v>
      </c>
      <c r="F12" s="185">
        <f t="shared" si="24"/>
        <v>2.464788732394366E-2</v>
      </c>
      <c r="G12" s="185">
        <f t="shared" si="24"/>
        <v>2.6515151515151516E-2</v>
      </c>
      <c r="H12" s="185">
        <f t="shared" si="24"/>
        <v>2.6548672566371681E-2</v>
      </c>
      <c r="I12" s="185">
        <f t="shared" si="24"/>
        <v>9.3896713615023476E-3</v>
      </c>
      <c r="J12" s="185">
        <f t="shared" si="24"/>
        <v>4.0145985401459854E-2</v>
      </c>
      <c r="K12" s="185">
        <f t="shared" si="24"/>
        <v>3.0201342281879196E-2</v>
      </c>
      <c r="L12" s="185">
        <f t="shared" si="24"/>
        <v>2.2641509433962263E-2</v>
      </c>
      <c r="M12" s="185">
        <f t="shared" si="24"/>
        <v>2.6936026936026935E-2</v>
      </c>
      <c r="N12" s="185">
        <f t="shared" si="24"/>
        <v>1.9950124688279301E-2</v>
      </c>
      <c r="O12" s="185">
        <f t="shared" si="24"/>
        <v>7.0921985815602835E-3</v>
      </c>
      <c r="P12" s="185">
        <f t="shared" si="24"/>
        <v>1.0101010101010102E-2</v>
      </c>
      <c r="Q12" s="185">
        <f t="shared" si="24"/>
        <v>3.151862464183381E-2</v>
      </c>
      <c r="R12" s="185">
        <f t="shared" si="24"/>
        <v>1.098901098901099E-2</v>
      </c>
      <c r="S12" s="185">
        <f t="shared" si="24"/>
        <v>4.0963855421686748E-2</v>
      </c>
      <c r="T12" s="185">
        <f t="shared" si="24"/>
        <v>2.197802197802198E-2</v>
      </c>
      <c r="U12" s="185">
        <f t="shared" si="24"/>
        <v>2.356020942408377E-2</v>
      </c>
      <c r="V12" s="185">
        <f t="shared" si="24"/>
        <v>7.0671378091872791E-3</v>
      </c>
      <c r="W12" s="185">
        <f t="shared" si="24"/>
        <v>2.0066889632107024E-2</v>
      </c>
      <c r="X12" s="185">
        <f t="shared" si="24"/>
        <v>3.0581039755351681E-2</v>
      </c>
      <c r="Y12" s="185">
        <f t="shared" si="24"/>
        <v>2.3936170212765957E-2</v>
      </c>
      <c r="Z12" s="185">
        <f t="shared" si="24"/>
        <v>1.6528925619834711E-2</v>
      </c>
      <c r="AA12" s="185">
        <f t="shared" si="24"/>
        <v>8.130081300813009E-3</v>
      </c>
      <c r="AB12" s="185">
        <f t="shared" si="24"/>
        <v>1.1331444759206799E-2</v>
      </c>
      <c r="AC12" s="185">
        <f t="shared" si="24"/>
        <v>1.7857142857142856E-2</v>
      </c>
      <c r="AD12" s="185">
        <f t="shared" si="24"/>
        <v>1.4705882352941176E-2</v>
      </c>
      <c r="AE12" s="185">
        <f t="shared" si="24"/>
        <v>1.9943019943019943E-2</v>
      </c>
      <c r="AF12" s="185">
        <f t="shared" si="24"/>
        <v>2.2160664819944598E-2</v>
      </c>
      <c r="AG12" s="185">
        <f t="shared" si="24"/>
        <v>3.0959752321981426E-3</v>
      </c>
      <c r="AH12" s="185">
        <f t="shared" si="24"/>
        <v>1.6759776536312849E-2</v>
      </c>
      <c r="AI12" s="185">
        <f t="shared" si="24"/>
        <v>1.092896174863388E-2</v>
      </c>
      <c r="AJ12" s="185">
        <f t="shared" si="24"/>
        <v>9.202453987730062E-3</v>
      </c>
      <c r="AK12" s="185">
        <f t="shared" si="24"/>
        <v>1.3605442176870748E-2</v>
      </c>
      <c r="AL12" s="185">
        <f t="shared" si="24"/>
        <v>2.2508038585209004E-2</v>
      </c>
      <c r="AM12" s="185">
        <f t="shared" si="24"/>
        <v>3.2544378698224852E-2</v>
      </c>
      <c r="AN12" s="185">
        <f t="shared" si="24"/>
        <v>3.5433070866141732E-2</v>
      </c>
      <c r="AO12" s="185">
        <f t="shared" si="24"/>
        <v>3.6923076923076927E-2</v>
      </c>
      <c r="AP12" s="185">
        <f t="shared" si="24"/>
        <v>2.3460410557184751E-2</v>
      </c>
      <c r="AQ12" s="185">
        <f t="shared" si="24"/>
        <v>1.2987012987012988E-2</v>
      </c>
      <c r="AR12" s="185">
        <f t="shared" si="24"/>
        <v>1.7421602787456445E-2</v>
      </c>
      <c r="AS12" s="185">
        <f t="shared" si="24"/>
        <v>3.1791907514450865E-2</v>
      </c>
      <c r="AT12" s="185">
        <f t="shared" si="24"/>
        <v>2.0671834625322998E-2</v>
      </c>
      <c r="AU12" s="185">
        <f t="shared" si="24"/>
        <v>2.4305555555555556E-2</v>
      </c>
      <c r="AV12" s="185">
        <f t="shared" si="24"/>
        <v>9.2592592592592587E-3</v>
      </c>
      <c r="AW12" s="185">
        <f t="shared" si="24"/>
        <v>2.881844380403458E-3</v>
      </c>
      <c r="AX12" s="185">
        <f t="shared" si="24"/>
        <v>1.0169491525423728E-2</v>
      </c>
      <c r="AY12" s="185">
        <f t="shared" si="24"/>
        <v>3.5587188612099642E-3</v>
      </c>
      <c r="AZ12" s="185">
        <f t="shared" si="24"/>
        <v>3.5502958579881658E-2</v>
      </c>
      <c r="BA12" s="185">
        <f t="shared" si="24"/>
        <v>2.7700831024930747E-2</v>
      </c>
      <c r="BB12" s="185">
        <f t="shared" si="24"/>
        <v>1.7595307917888565E-2</v>
      </c>
      <c r="BC12" s="185">
        <f t="shared" si="24"/>
        <v>2.3569023569023569E-2</v>
      </c>
      <c r="BD12" s="185">
        <f t="shared" si="24"/>
        <v>2.0202020202020204E-2</v>
      </c>
      <c r="BE12" s="185">
        <f t="shared" si="24"/>
        <v>4.7846889952153108E-3</v>
      </c>
      <c r="BF12" s="185">
        <f t="shared" si="24"/>
        <v>1.8867924528301886E-2</v>
      </c>
      <c r="BG12" s="185">
        <f t="shared" si="24"/>
        <v>4.0677966101694912E-2</v>
      </c>
      <c r="BH12" s="185">
        <f t="shared" si="24"/>
        <v>2.2670025188916875E-2</v>
      </c>
      <c r="BI12" s="185">
        <f t="shared" si="24"/>
        <v>3.0878859857482184E-2</v>
      </c>
      <c r="BJ12" s="185">
        <f t="shared" si="24"/>
        <v>8.9020771513353119E-3</v>
      </c>
      <c r="BK12" s="185">
        <f t="shared" si="24"/>
        <v>3.1578947368421054E-2</v>
      </c>
      <c r="BL12" s="185">
        <f t="shared" si="24"/>
        <v>3.8596491228070177E-2</v>
      </c>
      <c r="BM12" s="185">
        <f t="shared" si="24"/>
        <v>2.3148148148148147E-2</v>
      </c>
      <c r="BN12" s="185">
        <f t="shared" ref="BN12:DY12" si="25">BN7/BN4</f>
        <v>2.4128686327077747E-2</v>
      </c>
      <c r="BO12" s="185">
        <f t="shared" si="25"/>
        <v>2.3376623376623377E-2</v>
      </c>
      <c r="BP12" s="185">
        <f t="shared" si="25"/>
        <v>2.3738872403560832E-2</v>
      </c>
      <c r="BQ12" s="185">
        <f t="shared" si="25"/>
        <v>1.9417475728155338E-2</v>
      </c>
      <c r="BR12" s="185">
        <f t="shared" si="25"/>
        <v>2.023121387283237E-2</v>
      </c>
      <c r="BS12" s="185">
        <f t="shared" si="25"/>
        <v>1.6393442622950821E-2</v>
      </c>
      <c r="BT12" s="185">
        <f t="shared" si="25"/>
        <v>2.8688524590163935E-2</v>
      </c>
      <c r="BU12" s="185">
        <f t="shared" si="25"/>
        <v>1.8404907975460124E-2</v>
      </c>
      <c r="BV12" s="185">
        <f t="shared" si="25"/>
        <v>2.4242424242424242E-2</v>
      </c>
      <c r="BW12" s="185">
        <f t="shared" si="25"/>
        <v>2.4316109422492401E-2</v>
      </c>
      <c r="BX12" s="185">
        <f t="shared" si="25"/>
        <v>4.0816326530612242E-2</v>
      </c>
      <c r="BY12" s="185">
        <f t="shared" si="25"/>
        <v>1.5060240963855422E-2</v>
      </c>
      <c r="BZ12" s="185">
        <f t="shared" si="25"/>
        <v>2.6923076923076925E-2</v>
      </c>
      <c r="CA12" s="185">
        <f t="shared" si="25"/>
        <v>2.9629629629629631E-2</v>
      </c>
      <c r="CB12" s="185">
        <f t="shared" si="25"/>
        <v>2.75E-2</v>
      </c>
      <c r="CC12" s="185">
        <f t="shared" si="25"/>
        <v>3.6619718309859155E-2</v>
      </c>
      <c r="CD12" s="185">
        <f t="shared" si="25"/>
        <v>2.8011204481792718E-2</v>
      </c>
      <c r="CE12" s="185">
        <f t="shared" si="25"/>
        <v>5.1515151515151514E-2</v>
      </c>
      <c r="CF12" s="185">
        <f t="shared" si="25"/>
        <v>7.582938388625593E-2</v>
      </c>
      <c r="CG12" s="185">
        <f t="shared" si="25"/>
        <v>1.3043478260869565E-2</v>
      </c>
      <c r="CH12" s="185">
        <f t="shared" si="25"/>
        <v>4.0322580645161289E-3</v>
      </c>
      <c r="CI12" s="185">
        <f t="shared" si="25"/>
        <v>1.7142857142857144E-2</v>
      </c>
      <c r="CJ12" s="185">
        <f t="shared" si="25"/>
        <v>2.9850746268656716E-2</v>
      </c>
      <c r="CK12" s="185">
        <f t="shared" si="25"/>
        <v>2.0408163265306121E-2</v>
      </c>
      <c r="CL12" s="185">
        <f t="shared" si="25"/>
        <v>3.5019455252918288E-2</v>
      </c>
      <c r="CM12" s="185">
        <f t="shared" si="25"/>
        <v>1.4999999999999999E-2</v>
      </c>
      <c r="CN12" s="185">
        <f t="shared" si="25"/>
        <v>1.3953488372093023E-2</v>
      </c>
      <c r="CO12" s="185">
        <f t="shared" si="25"/>
        <v>5.434782608695652E-3</v>
      </c>
      <c r="CP12" s="185">
        <f t="shared" si="25"/>
        <v>2.5477707006369428E-2</v>
      </c>
      <c r="CQ12" s="185">
        <f t="shared" si="25"/>
        <v>2.1739130434782608E-2</v>
      </c>
      <c r="CR12" s="185">
        <f t="shared" si="25"/>
        <v>1.6129032258064516E-2</v>
      </c>
      <c r="CS12" s="185">
        <f t="shared" si="25"/>
        <v>1.4035087719298246E-2</v>
      </c>
      <c r="CT12" s="185">
        <f t="shared" si="25"/>
        <v>1.3245033112582781E-2</v>
      </c>
      <c r="CU12" s="185">
        <f t="shared" si="25"/>
        <v>4.048582995951417E-3</v>
      </c>
      <c r="CV12" s="185">
        <f t="shared" si="25"/>
        <v>1.3392857142857142E-2</v>
      </c>
      <c r="CW12" s="185">
        <f t="shared" si="25"/>
        <v>4.7457627118644069E-2</v>
      </c>
      <c r="CX12" s="185">
        <f t="shared" si="25"/>
        <v>2.7972027972027972E-2</v>
      </c>
      <c r="CY12" s="185">
        <f t="shared" si="25"/>
        <v>3.0303030303030304E-2</v>
      </c>
      <c r="CZ12" s="185">
        <f t="shared" si="25"/>
        <v>1.6835016835016835E-2</v>
      </c>
      <c r="DA12" s="185">
        <f t="shared" si="25"/>
        <v>2.197802197802198E-2</v>
      </c>
      <c r="DB12" s="185">
        <f t="shared" si="25"/>
        <v>4.7169811320754715E-3</v>
      </c>
      <c r="DC12" s="185">
        <f t="shared" si="25"/>
        <v>2.1551724137931036E-2</v>
      </c>
      <c r="DD12" s="185">
        <f t="shared" si="25"/>
        <v>2.2292993630573247E-2</v>
      </c>
      <c r="DE12" s="185">
        <f t="shared" si="25"/>
        <v>1.4970059880239521E-2</v>
      </c>
      <c r="DF12" s="185">
        <f t="shared" si="25"/>
        <v>2.3728813559322035E-2</v>
      </c>
      <c r="DG12" s="185">
        <f t="shared" si="25"/>
        <v>9.4043887147335428E-3</v>
      </c>
      <c r="DH12" s="185">
        <f t="shared" si="25"/>
        <v>1.8927444794952682E-2</v>
      </c>
      <c r="DI12" s="185">
        <f t="shared" si="25"/>
        <v>1.0676156583629894E-2</v>
      </c>
      <c r="DJ12" s="185">
        <f t="shared" si="25"/>
        <v>1.8115942028985508E-2</v>
      </c>
      <c r="DK12" s="185">
        <f t="shared" si="25"/>
        <v>2.0779220779220779E-2</v>
      </c>
      <c r="DL12" s="185">
        <f t="shared" si="25"/>
        <v>2.4390243902439025E-2</v>
      </c>
      <c r="DM12" s="185">
        <f t="shared" si="25"/>
        <v>4.2904290429042903E-2</v>
      </c>
      <c r="DN12" s="185">
        <f t="shared" si="25"/>
        <v>1.2539184952978056E-2</v>
      </c>
      <c r="DO12" s="185">
        <f t="shared" si="25"/>
        <v>1.5197568389057751E-2</v>
      </c>
      <c r="DP12" s="185">
        <f t="shared" si="25"/>
        <v>1.680672268907563E-2</v>
      </c>
      <c r="DQ12" s="185">
        <f t="shared" si="25"/>
        <v>3.4482758620689655E-3</v>
      </c>
      <c r="DR12" s="185">
        <f t="shared" si="25"/>
        <v>2.3076923076923078E-2</v>
      </c>
      <c r="DS12" s="185">
        <f t="shared" si="25"/>
        <v>0.04</v>
      </c>
      <c r="DT12" s="185">
        <f t="shared" si="25"/>
        <v>2.771362586605081E-2</v>
      </c>
      <c r="DU12" s="185">
        <f t="shared" si="25"/>
        <v>2.0737327188940093E-2</v>
      </c>
      <c r="DV12" s="185">
        <f t="shared" si="25"/>
        <v>1.7456359102244388E-2</v>
      </c>
      <c r="DW12" s="185">
        <f t="shared" si="25"/>
        <v>2.0958083832335328E-2</v>
      </c>
      <c r="DX12" s="185">
        <f t="shared" si="25"/>
        <v>2.2535211267605635E-2</v>
      </c>
      <c r="DY12" s="185">
        <f t="shared" si="25"/>
        <v>2.358490566037736E-2</v>
      </c>
      <c r="DZ12" s="185">
        <f t="shared" ref="DZ12:GK12" si="26">DZ7/DZ4</f>
        <v>2.0332717190388171E-2</v>
      </c>
      <c r="EA12" s="185">
        <f t="shared" si="26"/>
        <v>2.0183486238532111E-2</v>
      </c>
      <c r="EB12" s="185">
        <f t="shared" si="26"/>
        <v>2.9616724738675958E-2</v>
      </c>
      <c r="EC12" s="185">
        <f t="shared" si="26"/>
        <v>1.6722408026755852E-2</v>
      </c>
      <c r="ED12" s="185">
        <f t="shared" si="26"/>
        <v>1.3377926421404682E-2</v>
      </c>
      <c r="EE12" s="185">
        <f t="shared" si="26"/>
        <v>2.9850746268656716E-2</v>
      </c>
      <c r="EF12" s="185">
        <f t="shared" si="26"/>
        <v>7.155963302752294E-2</v>
      </c>
      <c r="EG12" s="185">
        <f t="shared" si="26"/>
        <v>2.3730684326710817E-2</v>
      </c>
      <c r="EH12" s="185">
        <f t="shared" si="26"/>
        <v>4.1594454072790294E-3</v>
      </c>
      <c r="EI12" s="185">
        <f t="shared" si="26"/>
        <v>1.8867924528301887E-3</v>
      </c>
      <c r="EJ12" s="185">
        <f t="shared" si="26"/>
        <v>9.2592592592592587E-3</v>
      </c>
      <c r="EK12" s="185">
        <f t="shared" si="26"/>
        <v>7.2992700729927005E-3</v>
      </c>
      <c r="EL12" s="185">
        <f t="shared" si="26"/>
        <v>1.0178117048346057E-2</v>
      </c>
      <c r="EM12" s="185">
        <f t="shared" si="26"/>
        <v>2.7472527472527472E-2</v>
      </c>
      <c r="EN12" s="185">
        <f t="shared" si="26"/>
        <v>9.1463414634146336E-3</v>
      </c>
      <c r="EO12" s="185">
        <f t="shared" si="26"/>
        <v>5.5710306406685237E-3</v>
      </c>
      <c r="EP12" s="185">
        <f t="shared" si="26"/>
        <v>1.5060240963855422E-2</v>
      </c>
      <c r="EQ12" s="185">
        <f t="shared" si="26"/>
        <v>6.006006006006006E-3</v>
      </c>
      <c r="ER12" s="185">
        <f t="shared" si="26"/>
        <v>7.0422535211267607E-3</v>
      </c>
      <c r="ES12" s="185">
        <f t="shared" si="26"/>
        <v>1.3377926421404682E-2</v>
      </c>
      <c r="ET12" s="185">
        <f t="shared" si="26"/>
        <v>2.0100502512562814E-2</v>
      </c>
      <c r="EU12" s="185">
        <f t="shared" si="26"/>
        <v>1.020408163265306E-2</v>
      </c>
      <c r="EV12" s="185">
        <f t="shared" si="26"/>
        <v>4.185022026431718E-2</v>
      </c>
      <c r="EW12" s="185">
        <f t="shared" si="26"/>
        <v>2.0449897750511249E-2</v>
      </c>
      <c r="EX12" s="185">
        <f t="shared" si="26"/>
        <v>3.7999999999999999E-2</v>
      </c>
      <c r="EY12" s="185">
        <f t="shared" si="26"/>
        <v>8.6956521739130436E-3</v>
      </c>
      <c r="EZ12" s="185">
        <f t="shared" si="26"/>
        <v>8.8888888888888889E-3</v>
      </c>
      <c r="FA12" s="185">
        <f t="shared" si="26"/>
        <v>2.729528535980149E-2</v>
      </c>
      <c r="FB12" s="185">
        <f t="shared" si="26"/>
        <v>2.4128686327077747E-2</v>
      </c>
      <c r="FC12" s="185">
        <f t="shared" si="26"/>
        <v>2.4316109422492401E-2</v>
      </c>
      <c r="FD12" s="185">
        <f t="shared" si="26"/>
        <v>2.6666666666666668E-2</v>
      </c>
      <c r="FE12" s="185">
        <f t="shared" si="26"/>
        <v>3.3333333333333335E-3</v>
      </c>
      <c r="FF12" s="185">
        <f t="shared" si="26"/>
        <v>2.1201413427561839E-2</v>
      </c>
      <c r="FG12" s="185">
        <f t="shared" si="26"/>
        <v>9.7087378640776691E-3</v>
      </c>
      <c r="FH12" s="185">
        <f t="shared" si="26"/>
        <v>1.3422818791946308E-2</v>
      </c>
      <c r="FI12" s="185">
        <f t="shared" si="26"/>
        <v>1.2461059190031152E-2</v>
      </c>
      <c r="FJ12" s="185">
        <f t="shared" si="26"/>
        <v>2.4475524475524476E-2</v>
      </c>
      <c r="FK12" s="185">
        <f t="shared" si="26"/>
        <v>3.3003300330033E-2</v>
      </c>
      <c r="FL12" s="185">
        <f t="shared" si="26"/>
        <v>1.0416666666666666E-2</v>
      </c>
      <c r="FM12" s="185">
        <f t="shared" si="26"/>
        <v>3.8910505836575876E-3</v>
      </c>
      <c r="FN12" s="185">
        <f t="shared" si="26"/>
        <v>2.4489795918367346E-2</v>
      </c>
      <c r="FO12" s="185">
        <f t="shared" si="26"/>
        <v>2.2801302931596091E-2</v>
      </c>
      <c r="FP12" s="185">
        <f t="shared" si="26"/>
        <v>2.5179856115107913E-2</v>
      </c>
      <c r="FQ12" s="185">
        <f t="shared" si="26"/>
        <v>2.5157232704402517E-2</v>
      </c>
      <c r="FR12" s="185">
        <f t="shared" si="26"/>
        <v>9.5846645367412137E-3</v>
      </c>
      <c r="FS12" s="185">
        <f t="shared" si="26"/>
        <v>1.3698630136986301E-2</v>
      </c>
      <c r="FT12" s="185">
        <f t="shared" si="26"/>
        <v>1.5384615384615385E-2</v>
      </c>
      <c r="FU12" s="185">
        <f t="shared" si="26"/>
        <v>3.968253968253968E-3</v>
      </c>
      <c r="FV12" s="185">
        <f t="shared" si="26"/>
        <v>1.3333333333333334E-2</v>
      </c>
      <c r="FW12" s="185">
        <f t="shared" si="26"/>
        <v>3.3898305084745763E-2</v>
      </c>
      <c r="FX12" s="185">
        <f t="shared" si="26"/>
        <v>2.6845637583892617E-2</v>
      </c>
      <c r="FY12" s="185">
        <f t="shared" si="26"/>
        <v>2.5830258302583026E-2</v>
      </c>
      <c r="FZ12" s="185">
        <f t="shared" si="26"/>
        <v>1.8382352941176471E-2</v>
      </c>
      <c r="GA12" s="185">
        <f t="shared" si="26"/>
        <v>0</v>
      </c>
      <c r="GB12" s="185">
        <f t="shared" si="26"/>
        <v>5.1813471502590676E-3</v>
      </c>
      <c r="GC12" s="185">
        <f t="shared" si="26"/>
        <v>0</v>
      </c>
      <c r="GD12" s="185">
        <f t="shared" si="26"/>
        <v>4.1139240506329111E-2</v>
      </c>
      <c r="GE12" s="185">
        <f t="shared" si="26"/>
        <v>7.7220077220077222E-3</v>
      </c>
      <c r="GF12" s="185">
        <f t="shared" si="26"/>
        <v>3.6630036630036632E-2</v>
      </c>
      <c r="GG12" s="185">
        <f t="shared" si="26"/>
        <v>1.5037593984962405E-2</v>
      </c>
      <c r="GH12" s="185">
        <f t="shared" si="26"/>
        <v>4.0650406504065045E-3</v>
      </c>
      <c r="GI12" s="185">
        <f t="shared" si="26"/>
        <v>2.3255813953488372E-2</v>
      </c>
      <c r="GJ12" s="185">
        <f t="shared" si="26"/>
        <v>2.5236593059936908E-2</v>
      </c>
      <c r="GK12" s="185">
        <f t="shared" si="26"/>
        <v>2.2508038585209004E-2</v>
      </c>
      <c r="GL12" s="185">
        <f t="shared" ref="GL12:IW12" si="27">GL7/GL4</f>
        <v>3.4749034749034749E-2</v>
      </c>
      <c r="GM12" s="185">
        <f t="shared" si="27"/>
        <v>1.5686274509803921E-2</v>
      </c>
      <c r="GN12" s="185">
        <f t="shared" si="27"/>
        <v>2.5423728813559324E-2</v>
      </c>
      <c r="GO12" s="185">
        <f t="shared" si="27"/>
        <v>5.0505050505050509E-3</v>
      </c>
      <c r="GP12" s="185">
        <f t="shared" si="27"/>
        <v>4.2372881355932202E-2</v>
      </c>
      <c r="GQ12" s="185">
        <f t="shared" si="27"/>
        <v>2.8469750889679714E-2</v>
      </c>
      <c r="GR12" s="185">
        <f t="shared" si="27"/>
        <v>2.3166023166023165E-2</v>
      </c>
      <c r="GS12" s="185">
        <f t="shared" si="27"/>
        <v>3.90625E-2</v>
      </c>
      <c r="GT12" s="185">
        <f t="shared" si="27"/>
        <v>2.4024024024024024E-2</v>
      </c>
      <c r="GU12" s="185">
        <f t="shared" si="27"/>
        <v>6.0283687943262408E-2</v>
      </c>
      <c r="GV12" s="185">
        <f t="shared" si="27"/>
        <v>1.0638297872340425E-2</v>
      </c>
      <c r="GW12" s="185">
        <f t="shared" si="27"/>
        <v>1.2396694214876033E-2</v>
      </c>
      <c r="GX12" s="185">
        <f t="shared" si="27"/>
        <v>2.046783625730994E-2</v>
      </c>
      <c r="GY12" s="185">
        <f t="shared" si="27"/>
        <v>2.2222222222222223E-2</v>
      </c>
      <c r="GZ12" s="185">
        <f t="shared" si="27"/>
        <v>5.6179775280898875E-2</v>
      </c>
      <c r="HA12" s="185">
        <f t="shared" si="27"/>
        <v>1.4705882352941176E-2</v>
      </c>
      <c r="HB12" s="185">
        <f t="shared" si="27"/>
        <v>2.1660649819494584E-2</v>
      </c>
      <c r="HC12" s="185">
        <f t="shared" si="27"/>
        <v>0</v>
      </c>
      <c r="HD12" s="185">
        <f t="shared" si="27"/>
        <v>1.171875E-2</v>
      </c>
      <c r="HE12" s="185">
        <f t="shared" si="27"/>
        <v>2.3952095808383235E-2</v>
      </c>
      <c r="HF12" s="185">
        <f t="shared" si="27"/>
        <v>1.8421052631578946E-2</v>
      </c>
      <c r="HG12" s="185">
        <f t="shared" si="27"/>
        <v>9.4786729857819912E-3</v>
      </c>
      <c r="HH12" s="185">
        <f t="shared" si="27"/>
        <v>2.768166089965398E-2</v>
      </c>
      <c r="HI12" s="185">
        <f t="shared" si="27"/>
        <v>2.5806451612903226E-2</v>
      </c>
      <c r="HJ12" s="185">
        <f t="shared" si="27"/>
        <v>1.3029315960912053E-2</v>
      </c>
      <c r="HK12" s="185">
        <f t="shared" si="27"/>
        <v>2.9045643153526972E-2</v>
      </c>
      <c r="HL12" s="185">
        <f t="shared" si="27"/>
        <v>1.483679525222552E-2</v>
      </c>
      <c r="HM12" s="185">
        <f t="shared" si="27"/>
        <v>2.7439024390243903E-2</v>
      </c>
      <c r="HN12" s="185">
        <f t="shared" si="27"/>
        <v>2.4489795918367346E-2</v>
      </c>
      <c r="HO12" s="185">
        <f t="shared" si="27"/>
        <v>3.3898305084745763E-2</v>
      </c>
      <c r="HP12" s="185">
        <f t="shared" si="27"/>
        <v>3.6290322580645164E-2</v>
      </c>
      <c r="HQ12" s="185">
        <f t="shared" si="27"/>
        <v>7.6628352490421452E-3</v>
      </c>
      <c r="HR12" s="185">
        <f t="shared" si="27"/>
        <v>2.3890784982935155E-2</v>
      </c>
      <c r="HS12" s="185">
        <f t="shared" si="27"/>
        <v>1.7191977077363897E-2</v>
      </c>
      <c r="HT12" s="185">
        <f t="shared" si="27"/>
        <v>1.4492753623188406E-2</v>
      </c>
      <c r="HU12" s="185">
        <f t="shared" si="27"/>
        <v>1.3071895424836602E-2</v>
      </c>
      <c r="HV12" s="185">
        <f t="shared" si="27"/>
        <v>1.1764705882352941E-2</v>
      </c>
      <c r="HW12" s="185">
        <f t="shared" si="27"/>
        <v>2.7950310559006212E-2</v>
      </c>
      <c r="HX12" s="185">
        <f t="shared" si="27"/>
        <v>2.7692307692307693E-2</v>
      </c>
      <c r="HY12" s="185">
        <f t="shared" si="27"/>
        <v>2.3890784982935155E-2</v>
      </c>
      <c r="HZ12" s="185">
        <f t="shared" si="27"/>
        <v>3.5805626598465472E-2</v>
      </c>
      <c r="IA12" s="185">
        <f t="shared" si="27"/>
        <v>6.8965517241379309E-2</v>
      </c>
      <c r="IB12" s="185">
        <f t="shared" si="27"/>
        <v>8.1996434937611412E-2</v>
      </c>
      <c r="IC12" s="185">
        <f t="shared" si="27"/>
        <v>8.5714285714285715E-2</v>
      </c>
      <c r="ID12" s="185">
        <f t="shared" si="27"/>
        <v>4.6798029556650245E-2</v>
      </c>
      <c r="IE12" s="185">
        <f t="shared" si="27"/>
        <v>2.1201413427561839E-2</v>
      </c>
      <c r="IF12" s="185">
        <f t="shared" si="27"/>
        <v>1.2074643249176729E-2</v>
      </c>
      <c r="IG12" s="185">
        <f t="shared" si="27"/>
        <v>1.3544018058690745E-2</v>
      </c>
      <c r="IH12" s="185">
        <f t="shared" si="27"/>
        <v>1.5527950310559006E-2</v>
      </c>
      <c r="II12" s="185">
        <f t="shared" si="27"/>
        <v>1.8018018018018018E-2</v>
      </c>
      <c r="IJ12" s="185">
        <f t="shared" si="27"/>
        <v>3.5031847133757961E-2</v>
      </c>
      <c r="IK12" s="185">
        <f t="shared" si="27"/>
        <v>1.2987012987012988E-2</v>
      </c>
      <c r="IL12" s="185">
        <f t="shared" si="27"/>
        <v>1.276595744680851E-2</v>
      </c>
      <c r="IM12" s="185">
        <f t="shared" si="27"/>
        <v>2.564102564102564E-2</v>
      </c>
      <c r="IN12" s="185">
        <f t="shared" si="27"/>
        <v>3.7162162162162164E-2</v>
      </c>
      <c r="IO12" s="185">
        <f t="shared" si="27"/>
        <v>3.0395136778115502E-2</v>
      </c>
      <c r="IP12" s="185">
        <f t="shared" si="27"/>
        <v>2.0270270270270271E-2</v>
      </c>
      <c r="IQ12" s="185">
        <f t="shared" si="27"/>
        <v>2.3255813953488372E-2</v>
      </c>
      <c r="IR12" s="185">
        <f t="shared" si="27"/>
        <v>1.1952191235059761E-2</v>
      </c>
      <c r="IS12" s="185">
        <f t="shared" si="27"/>
        <v>2.0161290322580645E-2</v>
      </c>
      <c r="IT12" s="185">
        <f t="shared" si="27"/>
        <v>1.9047619047619049E-2</v>
      </c>
      <c r="IU12" s="185">
        <f t="shared" si="27"/>
        <v>1.9083969465648856E-2</v>
      </c>
      <c r="IV12" s="185">
        <f t="shared" si="27"/>
        <v>1.3468013468013467E-2</v>
      </c>
      <c r="IW12" s="185">
        <f t="shared" si="27"/>
        <v>5.2959501557632398E-2</v>
      </c>
      <c r="IX12" s="185">
        <f t="shared" ref="IX12:LI12" si="28">IX7/IX4</f>
        <v>1.4925373134328358E-2</v>
      </c>
      <c r="IY12" s="185">
        <f t="shared" si="28"/>
        <v>2.2304832713754646E-2</v>
      </c>
      <c r="IZ12" s="185">
        <f t="shared" si="28"/>
        <v>7.7821011673151752E-3</v>
      </c>
      <c r="JA12" s="185">
        <f t="shared" si="28"/>
        <v>5.0724637681159424E-2</v>
      </c>
      <c r="JB12" s="185">
        <f t="shared" si="28"/>
        <v>4.5936395759717315E-2</v>
      </c>
      <c r="JC12" s="185">
        <f t="shared" si="28"/>
        <v>1.4598540145985401E-2</v>
      </c>
      <c r="JD12" s="185">
        <f t="shared" si="28"/>
        <v>1.0135135135135136E-2</v>
      </c>
      <c r="JE12" s="185">
        <f t="shared" si="28"/>
        <v>2.922077922077922E-2</v>
      </c>
      <c r="JF12" s="185">
        <f t="shared" si="28"/>
        <v>1.1235955056179775E-2</v>
      </c>
      <c r="JG12" s="185">
        <f t="shared" si="28"/>
        <v>8.9686098654708519E-3</v>
      </c>
      <c r="JH12" s="185">
        <f t="shared" si="28"/>
        <v>1.5306122448979591E-2</v>
      </c>
      <c r="JI12" s="185">
        <f t="shared" si="28"/>
        <v>1.3468013468013467E-2</v>
      </c>
      <c r="JJ12" s="185">
        <f t="shared" si="28"/>
        <v>1.3745704467353952E-2</v>
      </c>
      <c r="JK12" s="185">
        <f t="shared" si="28"/>
        <v>1.107011070110701E-2</v>
      </c>
      <c r="JL12" s="185">
        <f t="shared" si="28"/>
        <v>4.4217687074829932E-2</v>
      </c>
      <c r="JM12" s="185">
        <f t="shared" si="28"/>
        <v>7.6628352490421452E-3</v>
      </c>
      <c r="JN12" s="185">
        <f t="shared" si="28"/>
        <v>2.0100502512562814E-2</v>
      </c>
      <c r="JO12" s="185">
        <f t="shared" si="28"/>
        <v>1.3392857142857142E-2</v>
      </c>
      <c r="JP12" s="185">
        <f t="shared" si="28"/>
        <v>3.8461538461538464E-2</v>
      </c>
      <c r="JQ12" s="185">
        <f t="shared" si="28"/>
        <v>2.8985507246376812E-2</v>
      </c>
      <c r="JR12" s="185">
        <f t="shared" si="28"/>
        <v>2.6615969581749048E-2</v>
      </c>
      <c r="JS12" s="185">
        <f t="shared" si="28"/>
        <v>3.4146341463414637E-2</v>
      </c>
      <c r="JT12" s="185">
        <f t="shared" si="28"/>
        <v>9.2592592592592587E-3</v>
      </c>
      <c r="JU12" s="185">
        <f t="shared" si="28"/>
        <v>0</v>
      </c>
      <c r="JV12" s="185">
        <f t="shared" si="28"/>
        <v>1.9417475728155338E-2</v>
      </c>
      <c r="JW12" s="185">
        <f t="shared" si="28"/>
        <v>3.9408866995073892E-2</v>
      </c>
      <c r="JX12" s="185">
        <f t="shared" si="28"/>
        <v>3.5714285714285712E-2</v>
      </c>
      <c r="JY12" s="185">
        <f t="shared" si="28"/>
        <v>1.2711864406779662E-2</v>
      </c>
      <c r="JZ12" s="185">
        <f t="shared" si="28"/>
        <v>3.015075376884422E-2</v>
      </c>
      <c r="KA12" s="185">
        <f t="shared" si="28"/>
        <v>2.185792349726776E-2</v>
      </c>
      <c r="KB12" s="185">
        <f t="shared" si="28"/>
        <v>1.2121212121212121E-2</v>
      </c>
      <c r="KC12" s="185">
        <f t="shared" si="28"/>
        <v>1.6393442622950821E-2</v>
      </c>
      <c r="KD12" s="185">
        <f t="shared" si="28"/>
        <v>4.8484848484848485E-2</v>
      </c>
      <c r="KE12" s="185">
        <f t="shared" si="28"/>
        <v>4.878048780487805E-2</v>
      </c>
      <c r="KF12" s="185">
        <f t="shared" si="28"/>
        <v>1.8867924528301886E-2</v>
      </c>
      <c r="KG12" s="185">
        <f t="shared" si="28"/>
        <v>2.185792349726776E-2</v>
      </c>
      <c r="KH12" s="185">
        <f t="shared" si="28"/>
        <v>2.9940119760479042E-2</v>
      </c>
      <c r="KI12" s="185">
        <f t="shared" si="28"/>
        <v>2.5806451612903226E-2</v>
      </c>
      <c r="KJ12" s="185">
        <f t="shared" si="28"/>
        <v>0</v>
      </c>
      <c r="KK12" s="185">
        <f t="shared" si="28"/>
        <v>3.7634408602150539E-2</v>
      </c>
      <c r="KL12" s="185">
        <f t="shared" si="28"/>
        <v>2.2522522522522521E-2</v>
      </c>
      <c r="KM12" s="185">
        <f t="shared" si="28"/>
        <v>3.3333333333333333E-2</v>
      </c>
      <c r="KN12" s="185">
        <f t="shared" si="28"/>
        <v>3.3557046979865772E-2</v>
      </c>
      <c r="KO12" s="185">
        <f t="shared" si="28"/>
        <v>2.197802197802198E-2</v>
      </c>
      <c r="KP12" s="185">
        <f t="shared" si="28"/>
        <v>7.1428571428571426E-3</v>
      </c>
      <c r="KQ12" s="185">
        <f t="shared" si="28"/>
        <v>0</v>
      </c>
      <c r="KR12" s="185">
        <f t="shared" si="28"/>
        <v>1.6129032258064516E-2</v>
      </c>
      <c r="KS12" s="185">
        <f t="shared" si="28"/>
        <v>2.1276595744680851E-2</v>
      </c>
      <c r="KT12" s="185">
        <f t="shared" si="28"/>
        <v>4.2253521126760563E-2</v>
      </c>
      <c r="KU12" s="185">
        <f t="shared" si="28"/>
        <v>2.072538860103627E-2</v>
      </c>
      <c r="KV12" s="185">
        <f t="shared" si="28"/>
        <v>2.717391304347826E-2</v>
      </c>
      <c r="KW12" s="185">
        <f t="shared" si="28"/>
        <v>7.2992700729927005E-3</v>
      </c>
      <c r="KX12" s="185">
        <f t="shared" si="28"/>
        <v>3.1007751937984496E-2</v>
      </c>
      <c r="KY12" s="185">
        <f t="shared" si="28"/>
        <v>3.3333333333333333E-2</v>
      </c>
      <c r="KZ12" s="185">
        <f t="shared" si="28"/>
        <v>4.9751243781094526E-3</v>
      </c>
      <c r="LA12" s="185">
        <f t="shared" si="28"/>
        <v>1.6129032258064516E-2</v>
      </c>
      <c r="LB12" s="185">
        <f t="shared" si="28"/>
        <v>1.948051948051948E-2</v>
      </c>
      <c r="LC12" s="185">
        <f t="shared" si="28"/>
        <v>7.3529411764705881E-3</v>
      </c>
      <c r="LD12" s="185">
        <f t="shared" si="28"/>
        <v>6.7114093959731542E-3</v>
      </c>
      <c r="LE12" s="185">
        <f t="shared" si="28"/>
        <v>3.0303030303030304E-2</v>
      </c>
      <c r="LF12" s="185">
        <f t="shared" si="28"/>
        <v>1.1560693641618497E-2</v>
      </c>
      <c r="LG12" s="185">
        <f t="shared" si="28"/>
        <v>5.3763440860215058E-3</v>
      </c>
      <c r="LH12" s="185">
        <f t="shared" si="28"/>
        <v>2.6315789473684209E-2</v>
      </c>
      <c r="LI12" s="185">
        <f t="shared" si="28"/>
        <v>1.2658227848101266E-2</v>
      </c>
      <c r="LJ12" s="185">
        <f t="shared" ref="LJ12:NC12" si="29">LJ7/LJ4</f>
        <v>2.4539877300613498E-2</v>
      </c>
      <c r="LK12" s="185">
        <f t="shared" si="29"/>
        <v>6.5789473684210523E-3</v>
      </c>
      <c r="LL12" s="185">
        <f t="shared" si="29"/>
        <v>0</v>
      </c>
      <c r="LM12" s="185">
        <f t="shared" si="29"/>
        <v>1.8072289156626505E-2</v>
      </c>
      <c r="LN12" s="185">
        <f t="shared" si="29"/>
        <v>6.024096385542169E-3</v>
      </c>
      <c r="LO12" s="185">
        <f t="shared" si="29"/>
        <v>2.7932960893854747E-2</v>
      </c>
      <c r="LP12" s="185">
        <f t="shared" si="29"/>
        <v>1.1235955056179775E-2</v>
      </c>
      <c r="LQ12" s="185">
        <f t="shared" si="29"/>
        <v>1.7857142857142856E-2</v>
      </c>
      <c r="LR12" s="185">
        <f t="shared" si="29"/>
        <v>1.3245033112582781E-2</v>
      </c>
      <c r="LS12" s="185">
        <f t="shared" si="29"/>
        <v>1.8691588785046728E-2</v>
      </c>
      <c r="LT12" s="185">
        <f t="shared" si="29"/>
        <v>2.0833333333333332E-2</v>
      </c>
      <c r="LU12" s="185">
        <f t="shared" si="29"/>
        <v>4.784688995215311E-2</v>
      </c>
      <c r="LV12" s="185">
        <f t="shared" si="29"/>
        <v>2.6178010471204188E-2</v>
      </c>
      <c r="LW12" s="185">
        <f t="shared" si="29"/>
        <v>1.3824884792626729E-2</v>
      </c>
      <c r="LX12" s="185">
        <f t="shared" si="29"/>
        <v>9.852216748768473E-3</v>
      </c>
      <c r="LY12" s="185">
        <f t="shared" si="29"/>
        <v>1.0101010101010102E-2</v>
      </c>
      <c r="LZ12" s="185">
        <f t="shared" si="29"/>
        <v>2.976190476190476E-2</v>
      </c>
      <c r="MA12" s="185">
        <f t="shared" si="29"/>
        <v>3.482587064676617E-2</v>
      </c>
      <c r="MB12" s="185">
        <f t="shared" si="29"/>
        <v>5.3658536585365853E-2</v>
      </c>
      <c r="MC12" s="185">
        <f t="shared" si="29"/>
        <v>2.4875621890547265E-2</v>
      </c>
      <c r="MD12" s="185">
        <f t="shared" si="29"/>
        <v>3.3707865168539325E-2</v>
      </c>
      <c r="ME12" s="185">
        <f t="shared" si="29"/>
        <v>1.6666666666666666E-2</v>
      </c>
      <c r="MF12" s="185">
        <f t="shared" si="29"/>
        <v>1.06951871657754E-2</v>
      </c>
      <c r="MG12" s="185">
        <f t="shared" si="29"/>
        <v>1.8292682926829267E-2</v>
      </c>
      <c r="MH12" s="185">
        <f t="shared" si="29"/>
        <v>4.3478260869565216E-2</v>
      </c>
      <c r="MI12" s="185">
        <f t="shared" si="29"/>
        <v>7.4626865671641784E-2</v>
      </c>
      <c r="MJ12" s="185">
        <f t="shared" si="29"/>
        <v>2.1645021645021644E-2</v>
      </c>
      <c r="MK12" s="185">
        <f t="shared" si="29"/>
        <v>1.5151515151515152E-2</v>
      </c>
      <c r="ML12" s="185">
        <f t="shared" si="29"/>
        <v>2.4752475247524754E-2</v>
      </c>
      <c r="MM12" s="185">
        <f t="shared" si="29"/>
        <v>1.092896174863388E-2</v>
      </c>
      <c r="MN12" s="185">
        <f t="shared" si="29"/>
        <v>7.246376811594203E-3</v>
      </c>
      <c r="MO12" s="185">
        <f t="shared" si="29"/>
        <v>6.0344827586206899E-2</v>
      </c>
      <c r="MP12" s="185">
        <f t="shared" si="29"/>
        <v>2.2222222222222223E-2</v>
      </c>
      <c r="MQ12" s="185">
        <f t="shared" si="29"/>
        <v>2.9850746268656716E-2</v>
      </c>
      <c r="MR12" s="185">
        <f t="shared" si="29"/>
        <v>4.784688995215311E-2</v>
      </c>
      <c r="MS12" s="185">
        <f t="shared" si="29"/>
        <v>2.8089887640449437E-2</v>
      </c>
      <c r="MT12" s="185">
        <f t="shared" si="29"/>
        <v>4.5871559633027525E-3</v>
      </c>
      <c r="MU12" s="185">
        <f t="shared" si="29"/>
        <v>0.05</v>
      </c>
      <c r="MV12" s="185">
        <f t="shared" si="29"/>
        <v>2.2421524663677129E-2</v>
      </c>
      <c r="MW12" s="185">
        <f t="shared" si="29"/>
        <v>2.8368794326241134E-2</v>
      </c>
      <c r="MX12" s="185">
        <f t="shared" si="29"/>
        <v>1.4760147601476014E-2</v>
      </c>
      <c r="MY12" s="185">
        <f t="shared" si="29"/>
        <v>3.3582089552238806E-2</v>
      </c>
      <c r="MZ12" s="185">
        <f t="shared" si="29"/>
        <v>2.6143790849673203E-2</v>
      </c>
      <c r="NA12" s="185">
        <f t="shared" si="29"/>
        <v>2.2151898734177215E-2</v>
      </c>
      <c r="NB12" s="185">
        <f t="shared" si="29"/>
        <v>1.2345679012345678E-2</v>
      </c>
      <c r="NC12" s="185">
        <f t="shared" si="29"/>
        <v>9.4786729857819912E-3</v>
      </c>
    </row>
    <row r="13" spans="1:375" x14ac:dyDescent="0.3">
      <c r="A13" s="26" t="s">
        <v>9</v>
      </c>
      <c r="B13" s="50">
        <f>(B11-B12)/B12</f>
        <v>2.5721649484536084</v>
      </c>
      <c r="C13" s="50">
        <f t="shared" ref="C13:AJ13" si="30">(C11-C12)/C12</f>
        <v>-0.17269624573378847</v>
      </c>
      <c r="D13" s="50">
        <f t="shared" si="30"/>
        <v>-9.1787439613526492E-2</v>
      </c>
      <c r="E13" s="50">
        <f t="shared" si="30"/>
        <v>-0.37709923664122141</v>
      </c>
      <c r="F13" s="50">
        <f t="shared" si="30"/>
        <v>-1</v>
      </c>
      <c r="G13" s="50">
        <f t="shared" si="30"/>
        <v>-0.24571428571428572</v>
      </c>
      <c r="H13" s="50">
        <f t="shared" si="30"/>
        <v>0.34523809523809518</v>
      </c>
      <c r="I13" s="50">
        <f t="shared" si="30"/>
        <v>0.39519650655021826</v>
      </c>
      <c r="J13" s="50">
        <f t="shared" si="30"/>
        <v>-0.35301062573789843</v>
      </c>
      <c r="K13" s="50">
        <f t="shared" si="30"/>
        <v>-0.15717171717171718</v>
      </c>
      <c r="L13" s="50">
        <f t="shared" si="30"/>
        <v>0.65109034267912769</v>
      </c>
      <c r="M13" s="50">
        <f t="shared" si="30"/>
        <v>-0.49604072398190041</v>
      </c>
      <c r="N13" s="50">
        <f t="shared" si="30"/>
        <v>-7.7453987730061263E-2</v>
      </c>
      <c r="O13" s="50">
        <f t="shared" si="30"/>
        <v>3.0673076923076925</v>
      </c>
      <c r="P13" s="50">
        <f t="shared" si="30"/>
        <v>3.335766423357664</v>
      </c>
      <c r="Q13" s="50">
        <f t="shared" si="30"/>
        <v>-0.17591499409681222</v>
      </c>
      <c r="R13" s="50">
        <f t="shared" si="30"/>
        <v>3.4292035398230083</v>
      </c>
      <c r="S13" s="50">
        <f t="shared" si="30"/>
        <v>-0.56793336803748051</v>
      </c>
      <c r="T13" s="50">
        <f t="shared" si="30"/>
        <v>-0.38235294117647062</v>
      </c>
      <c r="U13" s="50">
        <f t="shared" si="30"/>
        <v>-0.2235772357723578</v>
      </c>
      <c r="V13" s="50">
        <f t="shared" si="30"/>
        <v>2.6282051282051277</v>
      </c>
      <c r="W13" s="50">
        <f t="shared" si="30"/>
        <v>0.10332103321033199</v>
      </c>
      <c r="X13" s="50">
        <f t="shared" si="30"/>
        <v>0.5388235294117647</v>
      </c>
      <c r="Y13" s="50">
        <f t="shared" si="30"/>
        <v>1.2324003392705682</v>
      </c>
      <c r="Z13" s="50">
        <f t="shared" si="30"/>
        <v>-0.30192307692307691</v>
      </c>
      <c r="AA13" s="50">
        <f t="shared" si="30"/>
        <v>1.2062780269058293</v>
      </c>
      <c r="AB13" s="50">
        <f t="shared" si="30"/>
        <v>1.3596256684491976</v>
      </c>
      <c r="AC13" s="50">
        <f t="shared" si="30"/>
        <v>-0.12156862745098035</v>
      </c>
      <c r="AD13" s="50">
        <f t="shared" si="30"/>
        <v>0.49122807017543851</v>
      </c>
      <c r="AE13" s="50">
        <f t="shared" si="30"/>
        <v>0.76283482142857151</v>
      </c>
      <c r="AF13" s="50">
        <f t="shared" si="30"/>
        <v>-0.43119747899159661</v>
      </c>
      <c r="AG13" s="50">
        <f t="shared" si="30"/>
        <v>5.7291666666666652</v>
      </c>
      <c r="AH13" s="50">
        <f t="shared" si="30"/>
        <v>-0.69084628670120896</v>
      </c>
      <c r="AI13" s="50">
        <f t="shared" si="30"/>
        <v>1.9326923076923075</v>
      </c>
      <c r="AJ13" s="50">
        <f t="shared" si="30"/>
        <v>0.23018867924528286</v>
      </c>
      <c r="AK13" s="50">
        <f t="shared" ref="AK13:AR13" si="31">(AK11-AK12)/AK12</f>
        <v>0.77108433734939774</v>
      </c>
      <c r="AL13" s="50">
        <f t="shared" si="31"/>
        <v>-0.28341013824884798</v>
      </c>
      <c r="AM13" s="50">
        <f t="shared" si="31"/>
        <v>-0.77973281199087652</v>
      </c>
      <c r="AN13" s="50">
        <f t="shared" si="31"/>
        <v>-0.46413502109704641</v>
      </c>
      <c r="AO13" s="50">
        <f t="shared" si="31"/>
        <v>-0.59375</v>
      </c>
      <c r="AP13" s="50">
        <f t="shared" si="31"/>
        <v>-0.333984375</v>
      </c>
      <c r="AQ13" s="50">
        <f t="shared" si="31"/>
        <v>2.333333333333333</v>
      </c>
      <c r="AR13" s="50">
        <f t="shared" si="31"/>
        <v>0.97931034482758628</v>
      </c>
      <c r="AS13" s="50">
        <f>(AS11-AS12)/AS12</f>
        <v>-0.66889952153110055</v>
      </c>
      <c r="AT13" s="50">
        <f t="shared" ref="AT13:AY13" si="32">(AT11-AT12)/AT12</f>
        <v>-0.30228365384615385</v>
      </c>
      <c r="AU13" s="50">
        <f t="shared" si="32"/>
        <v>-0.36703296703296701</v>
      </c>
      <c r="AV13" s="50">
        <f t="shared" si="32"/>
        <v>1.4000000000000001</v>
      </c>
      <c r="AW13" s="50">
        <f t="shared" si="32"/>
        <v>11.392857142857142</v>
      </c>
      <c r="AX13" s="50">
        <f t="shared" si="32"/>
        <v>3.780092592592593</v>
      </c>
      <c r="AY13" s="50">
        <f t="shared" si="32"/>
        <v>7.8503937007874018</v>
      </c>
      <c r="AZ13" s="50">
        <f t="shared" ref="AZ13:BF13" si="33">(AZ11-AZ12)/AZ12</f>
        <v>-0.22981770833333334</v>
      </c>
      <c r="BA13" s="50">
        <f t="shared" si="33"/>
        <v>-0.41774193548387095</v>
      </c>
      <c r="BB13" s="50">
        <f t="shared" si="33"/>
        <v>-0.57901234567901239</v>
      </c>
      <c r="BC13" s="50">
        <f t="shared" si="33"/>
        <v>-0.42404654169360051</v>
      </c>
      <c r="BD13" s="50">
        <f t="shared" si="33"/>
        <v>-8.3333333333333467E-2</v>
      </c>
      <c r="BE13" s="50">
        <f t="shared" si="33"/>
        <v>5.7967479674796758</v>
      </c>
      <c r="BF13" s="50">
        <f t="shared" si="33"/>
        <v>0.18656716417910446</v>
      </c>
      <c r="BG13" s="50">
        <f t="shared" ref="BG13:BO13" si="34">(BG11-BG12)/BG12</f>
        <v>-0.63444857496902107</v>
      </c>
      <c r="BH13" s="50">
        <f t="shared" si="34"/>
        <v>0.32168123179359143</v>
      </c>
      <c r="BI13" s="50">
        <f t="shared" si="34"/>
        <v>-0.27225583405358683</v>
      </c>
      <c r="BJ13" s="50">
        <f t="shared" si="34"/>
        <v>-1.8922852983988443E-2</v>
      </c>
      <c r="BK13" s="50">
        <f t="shared" si="34"/>
        <v>8.6601307189542537E-2</v>
      </c>
      <c r="BL13" s="50">
        <f t="shared" si="34"/>
        <v>-0.46579194001874419</v>
      </c>
      <c r="BM13" s="50">
        <f t="shared" si="34"/>
        <v>1.2500000000000056E-2</v>
      </c>
      <c r="BN13" s="50">
        <f t="shared" si="34"/>
        <v>9.0643274853801165E-2</v>
      </c>
      <c r="BO13" s="50">
        <f t="shared" si="34"/>
        <v>-0.22222222222222229</v>
      </c>
      <c r="BP13" s="50">
        <f t="shared" ref="BP13:CA13" si="35">(BP11-BP12)/BP12</f>
        <v>-0.39169675090252709</v>
      </c>
      <c r="BQ13" s="50">
        <f t="shared" si="35"/>
        <v>0.3612334801762116</v>
      </c>
      <c r="BR13" s="50">
        <f t="shared" si="35"/>
        <v>1.4714285714285715</v>
      </c>
      <c r="BS13" s="50">
        <f t="shared" si="35"/>
        <v>0.21594684385382046</v>
      </c>
      <c r="BT13" s="50">
        <f t="shared" si="35"/>
        <v>-0.39273270283723249</v>
      </c>
      <c r="BU13" s="50">
        <f t="shared" si="35"/>
        <v>0.37304452466907323</v>
      </c>
      <c r="BV13" s="50">
        <f t="shared" si="35"/>
        <v>-0.14655172413793105</v>
      </c>
      <c r="BW13" s="50">
        <f t="shared" si="35"/>
        <v>0.54394197952218448</v>
      </c>
      <c r="BX13" s="50">
        <f t="shared" si="35"/>
        <v>-0.71946564885496189</v>
      </c>
      <c r="BY13" s="50">
        <f t="shared" si="35"/>
        <v>-1.3861386138613901E-2</v>
      </c>
      <c r="BZ13" s="50">
        <f t="shared" si="35"/>
        <v>-0.15584415584415587</v>
      </c>
      <c r="CA13" s="50">
        <f t="shared" si="35"/>
        <v>-0.19915254237288135</v>
      </c>
      <c r="CB13" s="50">
        <f t="shared" ref="CB13:CP13" si="36">(CB11-CB12)/CB12</f>
        <v>9.8599285910464213E-2</v>
      </c>
      <c r="CC13" s="50">
        <f t="shared" si="36"/>
        <v>-0.22295184490306444</v>
      </c>
      <c r="CD13" s="50">
        <f t="shared" si="36"/>
        <v>-0.16000000000000003</v>
      </c>
      <c r="CE13" s="50">
        <f t="shared" si="36"/>
        <v>-0.64316608996539781</v>
      </c>
      <c r="CF13" s="50">
        <f t="shared" si="36"/>
        <v>-0.62186379928315416</v>
      </c>
      <c r="CG13" s="50">
        <f t="shared" si="36"/>
        <v>0.89560439560439564</v>
      </c>
      <c r="CH13" s="50">
        <f t="shared" si="36"/>
        <v>1.6453333333333333</v>
      </c>
      <c r="CI13" s="50">
        <f t="shared" si="36"/>
        <v>-0.22907488986784141</v>
      </c>
      <c r="CJ13" s="50">
        <f t="shared" si="36"/>
        <v>-0.75457875457875467</v>
      </c>
      <c r="CK13" s="50">
        <f t="shared" si="36"/>
        <v>0.41516245487364639</v>
      </c>
      <c r="CL13" s="50">
        <f t="shared" si="36"/>
        <v>-0.80640301318267416</v>
      </c>
      <c r="CM13" s="50">
        <f t="shared" si="36"/>
        <v>-0.70887918486171764</v>
      </c>
      <c r="CN13" s="50">
        <f t="shared" si="36"/>
        <v>0.24421296296296305</v>
      </c>
      <c r="CO13" s="50">
        <f t="shared" si="36"/>
        <v>2.6196721311475413</v>
      </c>
      <c r="CP13" s="50">
        <f t="shared" si="36"/>
        <v>-0.79342105263157903</v>
      </c>
      <c r="CQ13" s="50">
        <f t="shared" ref="CQ13:CW13" si="37">(CQ11-CQ12)/CQ12</f>
        <v>1.4615384615384615</v>
      </c>
      <c r="CR13" s="50">
        <f t="shared" si="37"/>
        <v>-0.35191637630662015</v>
      </c>
      <c r="CS13" s="50">
        <f t="shared" si="37"/>
        <v>-0.7534602076124568</v>
      </c>
      <c r="CT13" s="50">
        <f t="shared" si="37"/>
        <v>-7.9268292682926803E-2</v>
      </c>
      <c r="CU13" s="50">
        <f t="shared" si="37"/>
        <v>1.375</v>
      </c>
      <c r="CV13" s="50">
        <f t="shared" si="37"/>
        <v>4.7953216374269081E-2</v>
      </c>
      <c r="CW13" s="50">
        <f t="shared" si="37"/>
        <v>0.24615975422427039</v>
      </c>
      <c r="CX13" s="50">
        <f t="shared" ref="CX13:DC13" si="38">(CX11-CX12)/CX12</f>
        <v>-0.16023489932885904</v>
      </c>
      <c r="CY13" s="50">
        <f t="shared" si="38"/>
        <v>-0.52517985611510787</v>
      </c>
      <c r="CZ13" s="50">
        <f t="shared" si="38"/>
        <v>-0.31984732824427481</v>
      </c>
      <c r="DA13" s="50">
        <f t="shared" si="38"/>
        <v>-0.77363184079601988</v>
      </c>
      <c r="DB13" s="50">
        <f t="shared" si="38"/>
        <v>5.3178807947019875</v>
      </c>
      <c r="DC13" s="50">
        <f t="shared" si="38"/>
        <v>0.30704225352112668</v>
      </c>
      <c r="DD13" s="50">
        <f t="shared" ref="DD13:DJ13" si="39">(DD11-DD12)/DD12</f>
        <v>0.52058111380145289</v>
      </c>
      <c r="DE13" s="50">
        <f t="shared" si="39"/>
        <v>0.77121212121212124</v>
      </c>
      <c r="DF13" s="50">
        <f t="shared" si="39"/>
        <v>0.3837953091684434</v>
      </c>
      <c r="DG13" s="50">
        <f t="shared" si="39"/>
        <v>-0.60762607626076259</v>
      </c>
      <c r="DH13" s="50">
        <f t="shared" si="39"/>
        <v>-0.27625570776255715</v>
      </c>
      <c r="DI13" s="50">
        <f t="shared" si="39"/>
        <v>1.291539245667686</v>
      </c>
      <c r="DJ13" s="50">
        <f t="shared" si="39"/>
        <v>4.1509433962264072E-2</v>
      </c>
      <c r="DK13" s="50">
        <f t="shared" ref="DK13:EA13" si="40">(DK11-DK12)/DK12</f>
        <v>-0.17875426621160406</v>
      </c>
      <c r="DL13" s="50">
        <f t="shared" si="40"/>
        <v>-0.18811881188118815</v>
      </c>
      <c r="DM13" s="50">
        <f t="shared" si="40"/>
        <v>-0.41311566131710015</v>
      </c>
      <c r="DN13" s="50">
        <f t="shared" si="40"/>
        <v>-0.16052631578947368</v>
      </c>
      <c r="DO13" s="50">
        <f t="shared" si="40"/>
        <v>7.282608695652168E-2</v>
      </c>
      <c r="DP13" s="50">
        <f t="shared" si="40"/>
        <v>-0.38020833333333331</v>
      </c>
      <c r="DQ13" s="50">
        <f t="shared" si="40"/>
        <v>12.488372093023257</v>
      </c>
      <c r="DR13" s="50">
        <f t="shared" si="40"/>
        <v>-0.49612403100775199</v>
      </c>
      <c r="DS13" s="50">
        <f t="shared" si="40"/>
        <v>-0.44289693593314766</v>
      </c>
      <c r="DT13" s="50">
        <f t="shared" si="40"/>
        <v>-0.43911917098445602</v>
      </c>
      <c r="DU13" s="50">
        <f t="shared" si="40"/>
        <v>-0.41012572205232756</v>
      </c>
      <c r="DV13" s="50">
        <f t="shared" si="40"/>
        <v>-0.23619047619047609</v>
      </c>
      <c r="DW13" s="50">
        <f t="shared" si="40"/>
        <v>-0.21565557729941295</v>
      </c>
      <c r="DX13" s="50">
        <f t="shared" si="40"/>
        <v>-0.34742647058823534</v>
      </c>
      <c r="DY13" s="50">
        <f t="shared" si="40"/>
        <v>0.56147308781869665</v>
      </c>
      <c r="DZ13" s="50">
        <f t="shared" si="40"/>
        <v>0.3322388672275805</v>
      </c>
      <c r="EA13" s="50">
        <f t="shared" si="40"/>
        <v>-6.7135793077215691E-2</v>
      </c>
      <c r="EB13" s="50">
        <f t="shared" ref="EB13:EE13" si="41">(EB11-EB12)/EB12</f>
        <v>-0.60829807561075477</v>
      </c>
      <c r="EC13" s="50">
        <f t="shared" si="41"/>
        <v>1.5929539295392956</v>
      </c>
      <c r="ED13" s="50">
        <f t="shared" si="41"/>
        <v>2.9616457461645749</v>
      </c>
      <c r="EE13" s="50">
        <f t="shared" si="41"/>
        <v>0.42293689320388361</v>
      </c>
      <c r="EF13" s="50">
        <f t="shared" ref="EF13:EH13" si="42">(EF11-EF12)/EF12</f>
        <v>-0.59037955655768515</v>
      </c>
      <c r="EG13" s="50">
        <f t="shared" si="42"/>
        <v>0.31336746653506875</v>
      </c>
      <c r="EH13" s="50">
        <f t="shared" si="42"/>
        <v>9.8004900245012693E-3</v>
      </c>
      <c r="EI13" s="50">
        <f t="shared" ref="EI13:EL13" si="43">(EI11-EI12)/EI12</f>
        <v>0.3520408163265305</v>
      </c>
      <c r="EJ13" s="50">
        <f t="shared" si="43"/>
        <v>-9.1743119266053941E-3</v>
      </c>
      <c r="EK13" s="50">
        <f t="shared" si="43"/>
        <v>1.9927184466019419</v>
      </c>
      <c r="EL13" s="50">
        <f t="shared" si="43"/>
        <v>1.084090909090909</v>
      </c>
      <c r="EM13" s="50">
        <f t="shared" ref="EM13:EN13" si="44">(EM11-EM12)/EM12</f>
        <v>0.3481481481481481</v>
      </c>
      <c r="EN13" s="50">
        <f t="shared" si="44"/>
        <v>1.8771929824561402</v>
      </c>
      <c r="EO13" s="50">
        <f t="shared" ref="EO13:ES13" si="45">(EO11-EO12)/EO12</f>
        <v>3.6884328358208953</v>
      </c>
      <c r="EP13" s="50">
        <f t="shared" si="45"/>
        <v>-0.49505703422053232</v>
      </c>
      <c r="EQ13" s="50">
        <f t="shared" si="45"/>
        <v>2.5614973262032086</v>
      </c>
      <c r="ER13" s="50">
        <f t="shared" si="45"/>
        <v>1.8305647840531558</v>
      </c>
      <c r="ES13" s="50">
        <f t="shared" si="45"/>
        <v>0.58560606060606069</v>
      </c>
      <c r="ET13" s="50">
        <f t="shared" ref="ET13:EY13" si="46">(ET11-ET12)/ET12</f>
        <v>0.30065359477124187</v>
      </c>
      <c r="EU13" s="50">
        <f t="shared" si="46"/>
        <v>1.3412969283276455</v>
      </c>
      <c r="EV13" s="50">
        <f t="shared" si="46"/>
        <v>-0.55886639676113359</v>
      </c>
      <c r="EW13" s="50">
        <f t="shared" si="46"/>
        <v>-0.15689655172413799</v>
      </c>
      <c r="EX13" s="50">
        <f t="shared" si="46"/>
        <v>-0.58062486894527154</v>
      </c>
      <c r="EY13" s="50">
        <f t="shared" si="46"/>
        <v>3.2990654205607477</v>
      </c>
      <c r="EZ13" s="50">
        <f>(EZ11-EZ12)/EZ12</f>
        <v>1.0988805970149251</v>
      </c>
      <c r="FA13" s="50">
        <f t="shared" ref="FA13:FD13" si="47">(FA11-FA12)/FA12</f>
        <v>-0.15916542473919529</v>
      </c>
      <c r="FB13" s="50">
        <f t="shared" si="47"/>
        <v>-0.54787878787878785</v>
      </c>
      <c r="FC13" s="50">
        <f t="shared" si="47"/>
        <v>-5.6147540983606588E-2</v>
      </c>
      <c r="FD13" s="50">
        <f t="shared" si="47"/>
        <v>-0.40851735015772878</v>
      </c>
      <c r="FE13" s="50">
        <f t="shared" ref="FE13:FG13" si="48">(FE11-FE12)/FE12</f>
        <v>3.5226130653266328</v>
      </c>
      <c r="FF13" s="50">
        <f t="shared" si="48"/>
        <v>-0.49100719424460432</v>
      </c>
      <c r="FG13" s="50">
        <f t="shared" si="48"/>
        <v>0.43554006968641129</v>
      </c>
      <c r="FH13" s="50">
        <f>(FH11-FH12)/FH12</f>
        <v>-0.19892473118279561</v>
      </c>
      <c r="FI13" s="50">
        <f>(FI11-FI12)/FI12</f>
        <v>1.1773255813953489</v>
      </c>
      <c r="FJ13" s="50">
        <f>(FJ11-FJ12)/FJ12</f>
        <v>-0.5409309791332263</v>
      </c>
      <c r="FK13" s="50">
        <f t="shared" ref="FK13:FN13" si="49">(FK11-FK12)/FK12</f>
        <v>-0.74102564102564095</v>
      </c>
      <c r="FL13" s="50">
        <f t="shared" si="49"/>
        <v>-3.0303030303030165E-2</v>
      </c>
      <c r="FM13" s="50">
        <f t="shared" si="49"/>
        <v>6.4647302904564317</v>
      </c>
      <c r="FN13" s="50">
        <f t="shared" si="49"/>
        <v>-0.57903780068728516</v>
      </c>
      <c r="FO13" s="50">
        <f t="shared" ref="FO13:FR13" si="50">(FO11-FO12)/FO12</f>
        <v>-0.44949193066347876</v>
      </c>
      <c r="FP13" s="50">
        <f t="shared" si="50"/>
        <v>0.11200000000000004</v>
      </c>
      <c r="FQ13" s="50">
        <f t="shared" si="50"/>
        <v>-1.8518518518518625E-2</v>
      </c>
      <c r="FR13" s="50">
        <f t="shared" si="50"/>
        <v>0.41628959276018107</v>
      </c>
      <c r="FS13" s="50">
        <f t="shared" ref="FS13:FU13" si="51">(FS11-FS12)/FS12</f>
        <v>0.2372881355932204</v>
      </c>
      <c r="FT13" s="50">
        <f t="shared" si="51"/>
        <v>1.6086956521739129</v>
      </c>
      <c r="FU13" s="50">
        <f t="shared" si="51"/>
        <v>6.6946564885496187</v>
      </c>
      <c r="FV13" s="50">
        <f t="shared" ref="FV13:GP13" si="52">(FV11-FV12)/FV12</f>
        <v>1.9880478087649398</v>
      </c>
      <c r="FW13" s="50">
        <f t="shared" si="52"/>
        <v>-0.17068273092369479</v>
      </c>
      <c r="FX13" s="50">
        <f t="shared" si="52"/>
        <v>-0.29981203007518797</v>
      </c>
      <c r="FY13" s="50">
        <f t="shared" si="52"/>
        <v>-0.66625615763546797</v>
      </c>
      <c r="FZ13" s="50">
        <f t="shared" si="52"/>
        <v>6.666666666666661E-2</v>
      </c>
      <c r="GA13" s="50" t="e">
        <f t="shared" si="52"/>
        <v>#DIV/0!</v>
      </c>
      <c r="GB13" s="50">
        <f t="shared" si="52"/>
        <v>5.0077821011673151</v>
      </c>
      <c r="GC13" s="50" t="e">
        <f t="shared" si="52"/>
        <v>#DIV/0!</v>
      </c>
      <c r="GD13" s="50">
        <f t="shared" si="52"/>
        <v>-0.10960834037757104</v>
      </c>
      <c r="GE13" s="50">
        <f t="shared" si="52"/>
        <v>0.47159090909090912</v>
      </c>
      <c r="GF13" s="50">
        <f t="shared" si="52"/>
        <v>-0.87302325581395346</v>
      </c>
      <c r="GG13" s="50">
        <f t="shared" si="52"/>
        <v>1.229050279329609</v>
      </c>
      <c r="GH13" s="50">
        <f t="shared" si="52"/>
        <v>5.2391304347826084</v>
      </c>
      <c r="GI13" s="50">
        <f t="shared" si="52"/>
        <v>1.9054054054054057</v>
      </c>
      <c r="GJ13" s="50">
        <f t="shared" si="52"/>
        <v>0.15412621359223308</v>
      </c>
      <c r="GK13" s="50">
        <f>(GK11-GK12)/GK12</f>
        <v>0.41363636363636347</v>
      </c>
      <c r="GL13" s="50">
        <f t="shared" si="52"/>
        <v>-0.39415204678362575</v>
      </c>
      <c r="GM13" s="50">
        <f t="shared" si="52"/>
        <v>0.47398843930635831</v>
      </c>
      <c r="GN13" s="50">
        <f t="shared" si="52"/>
        <v>-0.74786324786324798</v>
      </c>
      <c r="GO13" s="50">
        <f t="shared" si="52"/>
        <v>-1</v>
      </c>
      <c r="GP13" s="50">
        <f t="shared" si="52"/>
        <v>-1</v>
      </c>
      <c r="GQ13" s="50">
        <f t="shared" ref="GQ13:GS13" si="53">(GQ11-GQ12)/GQ12</f>
        <v>-1</v>
      </c>
      <c r="GR13" s="50">
        <f t="shared" si="53"/>
        <v>-1</v>
      </c>
      <c r="GS13" s="50">
        <f t="shared" si="53"/>
        <v>-1</v>
      </c>
      <c r="GT13" s="50">
        <f t="shared" ref="GT13:JE13" si="54">(GT11-GT12)/GT12</f>
        <v>-1</v>
      </c>
      <c r="GU13" s="50">
        <f t="shared" si="54"/>
        <v>-1</v>
      </c>
      <c r="GV13" s="50">
        <f t="shared" si="54"/>
        <v>-1</v>
      </c>
      <c r="GW13" s="50">
        <f t="shared" si="54"/>
        <v>-1</v>
      </c>
      <c r="GX13" s="50">
        <f t="shared" si="54"/>
        <v>-1</v>
      </c>
      <c r="GY13" s="50">
        <f t="shared" si="54"/>
        <v>-1</v>
      </c>
      <c r="GZ13" s="50">
        <f t="shared" si="54"/>
        <v>-1</v>
      </c>
      <c r="HA13" s="50">
        <f t="shared" si="54"/>
        <v>-1</v>
      </c>
      <c r="HB13" s="50">
        <f t="shared" si="54"/>
        <v>-1</v>
      </c>
      <c r="HC13" s="50" t="e">
        <f t="shared" si="54"/>
        <v>#DIV/0!</v>
      </c>
      <c r="HD13" s="50">
        <f t="shared" si="54"/>
        <v>-1</v>
      </c>
      <c r="HE13" s="50">
        <f t="shared" si="54"/>
        <v>-1</v>
      </c>
      <c r="HF13" s="50">
        <f t="shared" si="54"/>
        <v>-1</v>
      </c>
      <c r="HG13" s="50">
        <f t="shared" si="54"/>
        <v>-1</v>
      </c>
      <c r="HH13" s="50">
        <f t="shared" si="54"/>
        <v>-1</v>
      </c>
      <c r="HI13" s="50">
        <f t="shared" si="54"/>
        <v>-1</v>
      </c>
      <c r="HJ13" s="50">
        <f t="shared" si="54"/>
        <v>-1</v>
      </c>
      <c r="HK13" s="50">
        <f t="shared" si="54"/>
        <v>-1</v>
      </c>
      <c r="HL13" s="50">
        <f t="shared" si="54"/>
        <v>-1</v>
      </c>
      <c r="HM13" s="50">
        <f t="shared" si="54"/>
        <v>-1</v>
      </c>
      <c r="HN13" s="50">
        <f t="shared" si="54"/>
        <v>-1</v>
      </c>
      <c r="HO13" s="50">
        <f t="shared" si="54"/>
        <v>-1</v>
      </c>
      <c r="HP13" s="50">
        <f t="shared" si="54"/>
        <v>-1</v>
      </c>
      <c r="HQ13" s="50">
        <f t="shared" si="54"/>
        <v>-1</v>
      </c>
      <c r="HR13" s="50">
        <f t="shared" si="54"/>
        <v>-1</v>
      </c>
      <c r="HS13" s="50">
        <f t="shared" si="54"/>
        <v>-1</v>
      </c>
      <c r="HT13" s="50">
        <f t="shared" si="54"/>
        <v>-1</v>
      </c>
      <c r="HU13" s="50">
        <f t="shared" si="54"/>
        <v>-1</v>
      </c>
      <c r="HV13" s="50">
        <f t="shared" si="54"/>
        <v>-1</v>
      </c>
      <c r="HW13" s="50">
        <f t="shared" si="54"/>
        <v>-1</v>
      </c>
      <c r="HX13" s="50">
        <f t="shared" si="54"/>
        <v>-1</v>
      </c>
      <c r="HY13" s="50">
        <f t="shared" si="54"/>
        <v>-1</v>
      </c>
      <c r="HZ13" s="50">
        <f t="shared" si="54"/>
        <v>-1</v>
      </c>
      <c r="IA13" s="50">
        <f t="shared" si="54"/>
        <v>-1</v>
      </c>
      <c r="IB13" s="50">
        <f t="shared" si="54"/>
        <v>-1</v>
      </c>
      <c r="IC13" s="50">
        <f t="shared" si="54"/>
        <v>-1</v>
      </c>
      <c r="ID13" s="50">
        <f t="shared" si="54"/>
        <v>-1</v>
      </c>
      <c r="IE13" s="50">
        <f t="shared" si="54"/>
        <v>-1</v>
      </c>
      <c r="IF13" s="50">
        <f t="shared" si="54"/>
        <v>-1</v>
      </c>
      <c r="IG13" s="50">
        <f t="shared" si="54"/>
        <v>-1</v>
      </c>
      <c r="IH13" s="50">
        <f t="shared" si="54"/>
        <v>-1</v>
      </c>
      <c r="II13" s="50">
        <f t="shared" si="54"/>
        <v>-1</v>
      </c>
      <c r="IJ13" s="50">
        <f t="shared" si="54"/>
        <v>-1</v>
      </c>
      <c r="IK13" s="50">
        <f t="shared" si="54"/>
        <v>-1</v>
      </c>
      <c r="IL13" s="50">
        <f t="shared" si="54"/>
        <v>-1</v>
      </c>
      <c r="IM13" s="50">
        <f t="shared" si="54"/>
        <v>-1</v>
      </c>
      <c r="IN13" s="50">
        <f t="shared" si="54"/>
        <v>-1</v>
      </c>
      <c r="IO13" s="50">
        <f t="shared" si="54"/>
        <v>-1</v>
      </c>
      <c r="IP13" s="50">
        <f t="shared" si="54"/>
        <v>-1</v>
      </c>
      <c r="IQ13" s="50">
        <f t="shared" si="54"/>
        <v>-1</v>
      </c>
      <c r="IR13" s="50">
        <f t="shared" si="54"/>
        <v>-1</v>
      </c>
      <c r="IS13" s="50">
        <f t="shared" si="54"/>
        <v>-1</v>
      </c>
      <c r="IT13" s="50">
        <f t="shared" si="54"/>
        <v>-1</v>
      </c>
      <c r="IU13" s="50">
        <f t="shared" si="54"/>
        <v>-1</v>
      </c>
      <c r="IV13" s="50">
        <f t="shared" si="54"/>
        <v>-1</v>
      </c>
      <c r="IW13" s="50">
        <f t="shared" si="54"/>
        <v>-1</v>
      </c>
      <c r="IX13" s="50">
        <f t="shared" si="54"/>
        <v>-1</v>
      </c>
      <c r="IY13" s="50">
        <f t="shared" si="54"/>
        <v>-1</v>
      </c>
      <c r="IZ13" s="50">
        <f t="shared" si="54"/>
        <v>-1</v>
      </c>
      <c r="JA13" s="50">
        <f t="shared" si="54"/>
        <v>-1</v>
      </c>
      <c r="JB13" s="50">
        <f t="shared" si="54"/>
        <v>-1</v>
      </c>
      <c r="JC13" s="50">
        <f t="shared" si="54"/>
        <v>-1</v>
      </c>
      <c r="JD13" s="50">
        <f t="shared" si="54"/>
        <v>-1</v>
      </c>
      <c r="JE13" s="50">
        <f t="shared" si="54"/>
        <v>-1</v>
      </c>
      <c r="JF13" s="50">
        <f t="shared" ref="JF13:LQ13" si="55">(JF11-JF12)/JF12</f>
        <v>-1</v>
      </c>
      <c r="JG13" s="50">
        <f t="shared" si="55"/>
        <v>-1</v>
      </c>
      <c r="JH13" s="50">
        <f t="shared" si="55"/>
        <v>-1</v>
      </c>
      <c r="JI13" s="50">
        <f t="shared" si="55"/>
        <v>-1</v>
      </c>
      <c r="JJ13" s="50">
        <f t="shared" si="55"/>
        <v>-1</v>
      </c>
      <c r="JK13" s="50">
        <f t="shared" si="55"/>
        <v>-1</v>
      </c>
      <c r="JL13" s="50">
        <f t="shared" si="55"/>
        <v>-1</v>
      </c>
      <c r="JM13" s="50">
        <f t="shared" si="55"/>
        <v>-1</v>
      </c>
      <c r="JN13" s="50">
        <f t="shared" si="55"/>
        <v>-1</v>
      </c>
      <c r="JO13" s="50">
        <f t="shared" si="55"/>
        <v>-1</v>
      </c>
      <c r="JP13" s="50">
        <f t="shared" si="55"/>
        <v>-1</v>
      </c>
      <c r="JQ13" s="50">
        <f t="shared" si="55"/>
        <v>-1</v>
      </c>
      <c r="JR13" s="50">
        <f t="shared" si="55"/>
        <v>-1</v>
      </c>
      <c r="JS13" s="50">
        <f t="shared" si="55"/>
        <v>-1</v>
      </c>
      <c r="JT13" s="50">
        <f t="shared" si="55"/>
        <v>-1</v>
      </c>
      <c r="JU13" s="50" t="e">
        <f t="shared" si="55"/>
        <v>#DIV/0!</v>
      </c>
      <c r="JV13" s="50">
        <f t="shared" si="55"/>
        <v>-1</v>
      </c>
      <c r="JW13" s="50">
        <f t="shared" si="55"/>
        <v>-1</v>
      </c>
      <c r="JX13" s="50">
        <f t="shared" si="55"/>
        <v>-1</v>
      </c>
      <c r="JY13" s="50">
        <f t="shared" si="55"/>
        <v>-1</v>
      </c>
      <c r="JZ13" s="50">
        <f t="shared" si="55"/>
        <v>-1</v>
      </c>
      <c r="KA13" s="50">
        <f t="shared" si="55"/>
        <v>-1</v>
      </c>
      <c r="KB13" s="50">
        <f t="shared" si="55"/>
        <v>-1</v>
      </c>
      <c r="KC13" s="50">
        <f t="shared" si="55"/>
        <v>-1</v>
      </c>
      <c r="KD13" s="50">
        <f t="shared" si="55"/>
        <v>-1</v>
      </c>
      <c r="KE13" s="50">
        <f t="shared" si="55"/>
        <v>-1</v>
      </c>
      <c r="KF13" s="50">
        <f t="shared" si="55"/>
        <v>-1</v>
      </c>
      <c r="KG13" s="50">
        <f t="shared" si="55"/>
        <v>-1</v>
      </c>
      <c r="KH13" s="50">
        <f t="shared" si="55"/>
        <v>-1</v>
      </c>
      <c r="KI13" s="50">
        <f t="shared" si="55"/>
        <v>-1</v>
      </c>
      <c r="KJ13" s="50" t="e">
        <f t="shared" si="55"/>
        <v>#DIV/0!</v>
      </c>
      <c r="KK13" s="50">
        <f t="shared" si="55"/>
        <v>-1</v>
      </c>
      <c r="KL13" s="50">
        <f t="shared" si="55"/>
        <v>-1</v>
      </c>
      <c r="KM13" s="50">
        <f t="shared" si="55"/>
        <v>-1</v>
      </c>
      <c r="KN13" s="50">
        <f t="shared" si="55"/>
        <v>-1</v>
      </c>
      <c r="KO13" s="50">
        <f t="shared" si="55"/>
        <v>-1</v>
      </c>
      <c r="KP13" s="50">
        <f t="shared" si="55"/>
        <v>-1</v>
      </c>
      <c r="KQ13" s="50" t="e">
        <f t="shared" si="55"/>
        <v>#DIV/0!</v>
      </c>
      <c r="KR13" s="50">
        <f t="shared" si="55"/>
        <v>-1</v>
      </c>
      <c r="KS13" s="50">
        <f t="shared" si="55"/>
        <v>-1</v>
      </c>
      <c r="KT13" s="50">
        <f t="shared" si="55"/>
        <v>-1</v>
      </c>
      <c r="KU13" s="50">
        <f t="shared" si="55"/>
        <v>-1</v>
      </c>
      <c r="KV13" s="50">
        <f t="shared" si="55"/>
        <v>-1</v>
      </c>
      <c r="KW13" s="50">
        <f t="shared" si="55"/>
        <v>-1</v>
      </c>
      <c r="KX13" s="50">
        <f t="shared" si="55"/>
        <v>-1</v>
      </c>
      <c r="KY13" s="50">
        <f t="shared" si="55"/>
        <v>-1</v>
      </c>
      <c r="KZ13" s="50">
        <f t="shared" si="55"/>
        <v>-1</v>
      </c>
      <c r="LA13" s="50">
        <f t="shared" si="55"/>
        <v>-1</v>
      </c>
      <c r="LB13" s="50">
        <f t="shared" si="55"/>
        <v>-1</v>
      </c>
      <c r="LC13" s="50">
        <f t="shared" si="55"/>
        <v>-1</v>
      </c>
      <c r="LD13" s="50">
        <f t="shared" si="55"/>
        <v>-1</v>
      </c>
      <c r="LE13" s="50">
        <f t="shared" si="55"/>
        <v>-1</v>
      </c>
      <c r="LF13" s="50">
        <f t="shared" si="55"/>
        <v>-1</v>
      </c>
      <c r="LG13" s="50">
        <f t="shared" si="55"/>
        <v>-1</v>
      </c>
      <c r="LH13" s="50">
        <f t="shared" si="55"/>
        <v>-1</v>
      </c>
      <c r="LI13" s="50">
        <f t="shared" si="55"/>
        <v>-1</v>
      </c>
      <c r="LJ13" s="50">
        <f t="shared" si="55"/>
        <v>-1</v>
      </c>
      <c r="LK13" s="50">
        <f t="shared" si="55"/>
        <v>-1</v>
      </c>
      <c r="LL13" s="50" t="e">
        <f t="shared" si="55"/>
        <v>#DIV/0!</v>
      </c>
      <c r="LM13" s="50">
        <f t="shared" si="55"/>
        <v>-1</v>
      </c>
      <c r="LN13" s="50">
        <f t="shared" si="55"/>
        <v>-1</v>
      </c>
      <c r="LO13" s="50">
        <f t="shared" si="55"/>
        <v>-1</v>
      </c>
      <c r="LP13" s="50">
        <f t="shared" si="55"/>
        <v>-1</v>
      </c>
      <c r="LQ13" s="50">
        <f t="shared" si="55"/>
        <v>-1</v>
      </c>
      <c r="LR13" s="50">
        <f t="shared" ref="LR13:NC13" si="56">(LR11-LR12)/LR12</f>
        <v>-1</v>
      </c>
      <c r="LS13" s="50">
        <f t="shared" si="56"/>
        <v>-1</v>
      </c>
      <c r="LT13" s="50">
        <f t="shared" si="56"/>
        <v>-1</v>
      </c>
      <c r="LU13" s="50">
        <f t="shared" si="56"/>
        <v>-1</v>
      </c>
      <c r="LV13" s="50">
        <f t="shared" si="56"/>
        <v>-1</v>
      </c>
      <c r="LW13" s="50">
        <f t="shared" si="56"/>
        <v>-1</v>
      </c>
      <c r="LX13" s="50">
        <f t="shared" si="56"/>
        <v>-1</v>
      </c>
      <c r="LY13" s="50">
        <f t="shared" si="56"/>
        <v>-1</v>
      </c>
      <c r="LZ13" s="50">
        <f t="shared" si="56"/>
        <v>-1</v>
      </c>
      <c r="MA13" s="50">
        <f t="shared" si="56"/>
        <v>-1</v>
      </c>
      <c r="MB13" s="50">
        <f t="shared" si="56"/>
        <v>-1</v>
      </c>
      <c r="MC13" s="50">
        <f t="shared" si="56"/>
        <v>-1</v>
      </c>
      <c r="MD13" s="50">
        <f t="shared" si="56"/>
        <v>-1</v>
      </c>
      <c r="ME13" s="50">
        <f t="shared" si="56"/>
        <v>-1</v>
      </c>
      <c r="MF13" s="50">
        <f t="shared" si="56"/>
        <v>-1</v>
      </c>
      <c r="MG13" s="50">
        <f t="shared" si="56"/>
        <v>-1</v>
      </c>
      <c r="MH13" s="50">
        <f t="shared" si="56"/>
        <v>-1</v>
      </c>
      <c r="MI13" s="50">
        <f t="shared" si="56"/>
        <v>-1</v>
      </c>
      <c r="MJ13" s="50">
        <f t="shared" si="56"/>
        <v>-1</v>
      </c>
      <c r="MK13" s="50">
        <f t="shared" si="56"/>
        <v>-1</v>
      </c>
      <c r="ML13" s="50">
        <f t="shared" si="56"/>
        <v>-1</v>
      </c>
      <c r="MM13" s="50">
        <f t="shared" si="56"/>
        <v>-1</v>
      </c>
      <c r="MN13" s="50">
        <f t="shared" si="56"/>
        <v>-1</v>
      </c>
      <c r="MO13" s="50">
        <f t="shared" si="56"/>
        <v>-1</v>
      </c>
      <c r="MP13" s="50">
        <f t="shared" si="56"/>
        <v>-1</v>
      </c>
      <c r="MQ13" s="50">
        <f t="shared" si="56"/>
        <v>-1</v>
      </c>
      <c r="MR13" s="50">
        <f t="shared" si="56"/>
        <v>-1</v>
      </c>
      <c r="MS13" s="50">
        <f t="shared" si="56"/>
        <v>-1</v>
      </c>
      <c r="MT13" s="50">
        <f t="shared" si="56"/>
        <v>-1</v>
      </c>
      <c r="MU13" s="50">
        <f t="shared" si="56"/>
        <v>-1</v>
      </c>
      <c r="MV13" s="50">
        <f t="shared" si="56"/>
        <v>-1</v>
      </c>
      <c r="MW13" s="50">
        <f t="shared" si="56"/>
        <v>-1</v>
      </c>
      <c r="MX13" s="50">
        <f t="shared" si="56"/>
        <v>-1</v>
      </c>
      <c r="MY13" s="50">
        <f t="shared" si="56"/>
        <v>-1</v>
      </c>
      <c r="MZ13" s="50">
        <f t="shared" si="56"/>
        <v>-1</v>
      </c>
      <c r="NA13" s="50">
        <f t="shared" si="56"/>
        <v>-1</v>
      </c>
      <c r="NB13" s="50">
        <f t="shared" si="56"/>
        <v>-1</v>
      </c>
      <c r="NC13" s="50">
        <f t="shared" si="56"/>
        <v>-1</v>
      </c>
    </row>
    <row r="14" spans="1:375" s="145" customFormat="1" ht="15" x14ac:dyDescent="0.25">
      <c r="A14" s="5" t="s">
        <v>15</v>
      </c>
      <c r="B14" s="186">
        <v>792.8</v>
      </c>
      <c r="C14" s="186">
        <v>794.6</v>
      </c>
      <c r="D14" s="186">
        <v>554.20000000000005</v>
      </c>
      <c r="E14" s="186">
        <v>239.4</v>
      </c>
      <c r="F14" s="186">
        <v>0</v>
      </c>
      <c r="G14" s="186">
        <v>219.4</v>
      </c>
      <c r="H14" s="186">
        <v>538.20000000000005</v>
      </c>
      <c r="I14" s="186">
        <v>249.4</v>
      </c>
      <c r="J14" s="186">
        <v>360.8</v>
      </c>
      <c r="K14" s="186">
        <v>468.6</v>
      </c>
      <c r="L14" s="186">
        <v>630.9</v>
      </c>
      <c r="M14" s="186">
        <v>249.4</v>
      </c>
      <c r="N14" s="186">
        <v>279.39999999999998</v>
      </c>
      <c r="O14" s="186">
        <v>493.8</v>
      </c>
      <c r="P14" s="186">
        <v>428</v>
      </c>
      <c r="Q14" s="186">
        <v>384</v>
      </c>
      <c r="R14" s="186">
        <v>721</v>
      </c>
      <c r="S14" s="186">
        <v>276</v>
      </c>
      <c r="T14" s="186">
        <v>234</v>
      </c>
      <c r="U14" s="186">
        <v>161</v>
      </c>
      <c r="V14" s="186">
        <v>565.4</v>
      </c>
      <c r="W14" s="186">
        <v>393.8</v>
      </c>
      <c r="X14" s="186">
        <v>822.2</v>
      </c>
      <c r="Y14" s="186">
        <v>503.6</v>
      </c>
      <c r="Z14" s="319">
        <v>206</v>
      </c>
      <c r="AA14" s="320">
        <v>246</v>
      </c>
      <c r="AB14" s="320">
        <v>298</v>
      </c>
      <c r="AC14" s="186">
        <v>284</v>
      </c>
      <c r="AD14" s="186">
        <v>344</v>
      </c>
      <c r="AE14" s="186">
        <v>1014.11</v>
      </c>
      <c r="AF14" s="186">
        <v>399.2</v>
      </c>
      <c r="AG14" s="186">
        <v>344</v>
      </c>
      <c r="AH14" s="186">
        <v>44.8</v>
      </c>
      <c r="AI14" s="186">
        <v>323</v>
      </c>
      <c r="AJ14" s="186">
        <v>194.4</v>
      </c>
      <c r="AK14" s="186">
        <v>411</v>
      </c>
      <c r="AL14" s="186">
        <v>254.4</v>
      </c>
      <c r="AM14" s="186">
        <v>126.5</v>
      </c>
      <c r="AN14" s="186">
        <v>305.7</v>
      </c>
      <c r="AO14" s="186">
        <v>233.3</v>
      </c>
      <c r="AP14" s="186">
        <v>224.4</v>
      </c>
      <c r="AQ14" s="186">
        <v>667.1</v>
      </c>
      <c r="AR14" s="186">
        <v>803.2</v>
      </c>
      <c r="AS14" s="186">
        <v>116.6</v>
      </c>
      <c r="AT14" s="186">
        <v>169.4</v>
      </c>
      <c r="AU14" s="186">
        <v>200.9</v>
      </c>
      <c r="AV14" s="186">
        <v>315.60000000000002</v>
      </c>
      <c r="AW14" s="186">
        <v>278.41000000000003</v>
      </c>
      <c r="AX14" s="186">
        <v>970.9</v>
      </c>
      <c r="AY14" s="186">
        <v>622.4</v>
      </c>
      <c r="AZ14" s="186">
        <v>461.5</v>
      </c>
      <c r="BA14" s="186">
        <v>277.10000000000002</v>
      </c>
      <c r="BB14" s="186">
        <v>131.6</v>
      </c>
      <c r="BC14" s="186">
        <v>181.4</v>
      </c>
      <c r="BD14" s="186">
        <v>337.1</v>
      </c>
      <c r="BE14" s="186">
        <v>545.4</v>
      </c>
      <c r="BF14" s="186">
        <v>396.8</v>
      </c>
      <c r="BG14" s="186">
        <v>231.2</v>
      </c>
      <c r="BH14" s="186">
        <v>674.42</v>
      </c>
      <c r="BI14" s="186">
        <v>387.6</v>
      </c>
      <c r="BJ14" s="186">
        <v>109.6</v>
      </c>
      <c r="BK14" s="186">
        <v>383.37</v>
      </c>
      <c r="BL14" s="186">
        <v>359.8</v>
      </c>
      <c r="BM14" s="186">
        <v>456.5</v>
      </c>
      <c r="BN14" s="186">
        <v>467.6</v>
      </c>
      <c r="BO14" s="186">
        <v>344</v>
      </c>
      <c r="BP14" s="186">
        <v>293.62</v>
      </c>
      <c r="BQ14" s="186">
        <v>615.79999999999995</v>
      </c>
      <c r="BR14" s="186">
        <v>594.20000000000005</v>
      </c>
      <c r="BS14" s="186">
        <v>327.8</v>
      </c>
      <c r="BT14" s="186">
        <v>344</v>
      </c>
      <c r="BU14" s="186">
        <v>503.91</v>
      </c>
      <c r="BV14" s="186">
        <v>317.89999999999998</v>
      </c>
      <c r="BW14" s="186">
        <v>677.8</v>
      </c>
      <c r="BX14" s="186">
        <v>209.4</v>
      </c>
      <c r="BY14" s="186">
        <v>414.5</v>
      </c>
      <c r="BZ14" s="186">
        <v>568.6</v>
      </c>
      <c r="CA14" s="186">
        <v>638.4</v>
      </c>
      <c r="CB14" s="186">
        <v>1030.0999999999999</v>
      </c>
      <c r="CC14" s="186">
        <v>523.29999999999995</v>
      </c>
      <c r="CD14" s="186">
        <v>620.4</v>
      </c>
      <c r="CE14" s="186">
        <v>531.70000000000005</v>
      </c>
      <c r="CF14" s="186">
        <v>784.3</v>
      </c>
      <c r="CG14" s="186">
        <v>901.1</v>
      </c>
      <c r="CH14" s="186">
        <v>453.31</v>
      </c>
      <c r="CI14" s="186">
        <v>214.81</v>
      </c>
      <c r="CJ14" s="186">
        <v>149.6</v>
      </c>
      <c r="CK14" s="186">
        <v>483.4</v>
      </c>
      <c r="CL14" s="186">
        <v>179.21</v>
      </c>
      <c r="CM14" s="186">
        <v>64.8</v>
      </c>
      <c r="CN14" s="186">
        <v>328.01</v>
      </c>
      <c r="CO14" s="186">
        <v>492.8</v>
      </c>
      <c r="CP14" s="186">
        <v>64.8</v>
      </c>
      <c r="CQ14" s="186">
        <v>1110.0999999999999</v>
      </c>
      <c r="CR14" s="186">
        <v>633.5</v>
      </c>
      <c r="CS14" s="186">
        <v>54.8</v>
      </c>
      <c r="CT14" s="186">
        <v>148.6</v>
      </c>
      <c r="CU14" s="186">
        <v>199.4</v>
      </c>
      <c r="CV14" s="186">
        <v>294.2</v>
      </c>
      <c r="CW14" s="186">
        <v>834.8</v>
      </c>
      <c r="CX14" s="186">
        <v>508.6</v>
      </c>
      <c r="CY14" s="186">
        <v>259.2</v>
      </c>
      <c r="CZ14" s="186">
        <v>194.4</v>
      </c>
      <c r="DA14" s="186">
        <v>49.8</v>
      </c>
      <c r="DB14" s="186">
        <v>656.1</v>
      </c>
      <c r="DC14" s="186">
        <v>537.4</v>
      </c>
      <c r="DD14" s="186">
        <v>557.41</v>
      </c>
      <c r="DE14" s="186">
        <v>1081.0999999999999</v>
      </c>
      <c r="DF14" s="186">
        <v>791.8</v>
      </c>
      <c r="DG14" s="186">
        <v>54.8</v>
      </c>
      <c r="DH14" s="186">
        <v>234.1</v>
      </c>
      <c r="DI14" s="186">
        <v>641.29999999999995</v>
      </c>
      <c r="DJ14" s="186">
        <v>339.2</v>
      </c>
      <c r="DK14" s="186">
        <v>324</v>
      </c>
      <c r="DL14" s="186">
        <v>491.5</v>
      </c>
      <c r="DM14" s="186">
        <v>417.6</v>
      </c>
      <c r="DN14" s="186">
        <v>278.39999999999998</v>
      </c>
      <c r="DO14" s="186">
        <v>204.4</v>
      </c>
      <c r="DP14" s="186">
        <v>234.2</v>
      </c>
      <c r="DQ14" s="186">
        <v>1223</v>
      </c>
      <c r="DR14" s="186">
        <v>233.21</v>
      </c>
      <c r="DS14" s="186">
        <v>632.20000000000005</v>
      </c>
      <c r="DT14" s="186">
        <v>408.8</v>
      </c>
      <c r="DU14" s="186">
        <v>335</v>
      </c>
      <c r="DV14" s="186">
        <v>249.4</v>
      </c>
      <c r="DW14" s="186">
        <v>478.8</v>
      </c>
      <c r="DX14" s="186">
        <v>631.20000000000005</v>
      </c>
      <c r="DY14" s="186">
        <v>781.8</v>
      </c>
      <c r="DZ14" s="186">
        <v>914.6</v>
      </c>
      <c r="EA14" s="186">
        <v>599.47</v>
      </c>
      <c r="EB14" s="186">
        <v>339</v>
      </c>
      <c r="EC14" s="186">
        <v>1180.3</v>
      </c>
      <c r="ED14" s="186">
        <v>1760.8</v>
      </c>
      <c r="EE14" s="186">
        <v>2500.63</v>
      </c>
      <c r="EF14" s="186">
        <v>1890.6</v>
      </c>
      <c r="EG14" s="186">
        <v>3453.9</v>
      </c>
      <c r="EH14" s="186">
        <v>856.4</v>
      </c>
      <c r="EI14" s="186">
        <v>220.4</v>
      </c>
      <c r="EJ14" s="186">
        <v>207.3</v>
      </c>
      <c r="EK14" s="186">
        <v>588</v>
      </c>
      <c r="EL14" s="186">
        <v>554.1</v>
      </c>
      <c r="EM14" s="186">
        <v>582.20000000000005</v>
      </c>
      <c r="EN14" s="186">
        <v>594.4</v>
      </c>
      <c r="EO14" s="186">
        <v>547.5</v>
      </c>
      <c r="EP14" s="186">
        <v>138.5</v>
      </c>
      <c r="EQ14" s="186">
        <v>364.2</v>
      </c>
      <c r="ER14" s="186">
        <v>451.7</v>
      </c>
      <c r="ES14" s="186">
        <v>558.29999999999995</v>
      </c>
      <c r="ET14" s="186">
        <v>602.4</v>
      </c>
      <c r="EU14" s="186">
        <v>550.70000000000005</v>
      </c>
      <c r="EV14" s="186">
        <v>408.8</v>
      </c>
      <c r="EW14" s="186">
        <v>393.8</v>
      </c>
      <c r="EX14" s="186">
        <v>289.8</v>
      </c>
      <c r="EY14" s="186">
        <v>944.5</v>
      </c>
      <c r="EZ14" s="186">
        <v>427.8</v>
      </c>
      <c r="FA14" s="186">
        <v>522.6</v>
      </c>
      <c r="FB14" s="186">
        <v>224.4</v>
      </c>
      <c r="FC14" s="186">
        <v>548.6</v>
      </c>
      <c r="FD14" s="186">
        <v>362.9</v>
      </c>
      <c r="FE14" s="186">
        <v>198.4</v>
      </c>
      <c r="FF14" s="186">
        <v>199.4</v>
      </c>
      <c r="FG14" s="186">
        <v>354.2</v>
      </c>
      <c r="FH14" s="186">
        <v>199.4</v>
      </c>
      <c r="FI14" s="186">
        <v>547.4</v>
      </c>
      <c r="FJ14" s="186">
        <v>203.17</v>
      </c>
      <c r="FK14" s="186">
        <v>169.6</v>
      </c>
      <c r="FL14" s="186">
        <v>234.4</v>
      </c>
      <c r="FM14" s="186">
        <v>458.8</v>
      </c>
      <c r="FN14" s="186">
        <v>164.4</v>
      </c>
      <c r="FO14" s="186">
        <v>203.17</v>
      </c>
      <c r="FP14" s="186">
        <v>459.6</v>
      </c>
      <c r="FQ14" s="186">
        <v>428.8</v>
      </c>
      <c r="FR14" s="186">
        <v>209.4</v>
      </c>
      <c r="FS14" s="186">
        <v>224.2</v>
      </c>
      <c r="FT14" s="186">
        <v>866.8</v>
      </c>
      <c r="FU14" s="186">
        <v>613.4</v>
      </c>
      <c r="FV14" s="186">
        <v>592.9</v>
      </c>
      <c r="FW14" s="186">
        <v>549.6</v>
      </c>
      <c r="FX14" s="186">
        <v>351</v>
      </c>
      <c r="FY14" s="186">
        <v>169.6</v>
      </c>
      <c r="FZ14" s="186">
        <v>248.2</v>
      </c>
      <c r="GA14" s="186">
        <v>303.2</v>
      </c>
      <c r="GB14" s="186">
        <v>479.4</v>
      </c>
      <c r="GC14" s="186">
        <v>324.39999999999998</v>
      </c>
      <c r="GD14" s="186">
        <v>766.8</v>
      </c>
      <c r="GE14" s="186">
        <v>259.39999999999998</v>
      </c>
      <c r="GF14" s="186">
        <v>64.8</v>
      </c>
      <c r="GG14" s="186">
        <v>383.8</v>
      </c>
      <c r="GH14" s="186">
        <v>444.5</v>
      </c>
      <c r="GI14" s="186">
        <v>969</v>
      </c>
      <c r="GJ14" s="186">
        <v>395.8</v>
      </c>
      <c r="GK14" s="186">
        <v>424.8</v>
      </c>
      <c r="GL14" s="186">
        <v>189.47</v>
      </c>
      <c r="GM14" s="186">
        <v>494.2</v>
      </c>
      <c r="GN14" s="186">
        <v>54.8</v>
      </c>
      <c r="GO14" s="186">
        <v>349</v>
      </c>
      <c r="GP14" s="186">
        <v>389</v>
      </c>
      <c r="GQ14" s="186">
        <v>318</v>
      </c>
      <c r="GR14" s="186">
        <v>523</v>
      </c>
      <c r="GS14" s="186">
        <v>90</v>
      </c>
      <c r="GT14" s="186">
        <v>110</v>
      </c>
      <c r="GU14" s="186">
        <v>100</v>
      </c>
      <c r="GV14" s="186">
        <v>418</v>
      </c>
      <c r="GW14" s="186">
        <v>263</v>
      </c>
      <c r="GX14" s="186">
        <v>105</v>
      </c>
      <c r="GY14" s="186">
        <v>528</v>
      </c>
      <c r="GZ14" s="186">
        <v>200</v>
      </c>
      <c r="HA14" s="186">
        <v>110</v>
      </c>
      <c r="HB14" s="186">
        <v>225</v>
      </c>
      <c r="HC14" s="186">
        <v>554</v>
      </c>
      <c r="HD14" s="186"/>
      <c r="HE14" s="186"/>
      <c r="HF14" s="186"/>
      <c r="HG14" s="186"/>
      <c r="HH14" s="186"/>
      <c r="HI14" s="186"/>
      <c r="HJ14" s="186"/>
      <c r="HK14" s="186"/>
      <c r="HL14" s="186"/>
      <c r="HM14" s="186"/>
      <c r="HN14" s="186"/>
      <c r="HO14" s="186"/>
      <c r="HP14" s="186"/>
      <c r="HQ14" s="186"/>
      <c r="HR14" s="186"/>
      <c r="HS14" s="186"/>
      <c r="HT14" s="186"/>
      <c r="HU14" s="186"/>
      <c r="HV14" s="186"/>
      <c r="HW14" s="186"/>
      <c r="HX14" s="186"/>
      <c r="HY14" s="186"/>
      <c r="HZ14" s="186"/>
      <c r="IA14" s="186"/>
      <c r="IB14" s="186"/>
      <c r="IC14" s="186"/>
      <c r="ID14" s="186"/>
      <c r="IE14" s="186"/>
      <c r="IF14" s="186"/>
      <c r="IG14" s="186"/>
      <c r="IH14" s="186"/>
      <c r="II14" s="186"/>
      <c r="IJ14" s="186"/>
      <c r="IK14" s="186"/>
      <c r="IL14" s="186"/>
      <c r="IM14" s="186"/>
      <c r="IN14" s="186"/>
      <c r="IO14" s="186"/>
      <c r="IP14" s="186"/>
      <c r="IQ14" s="186"/>
      <c r="IR14" s="186"/>
      <c r="IS14" s="186"/>
      <c r="IT14" s="186"/>
      <c r="IU14" s="186"/>
      <c r="IV14" s="186"/>
      <c r="IW14" s="186"/>
      <c r="IX14" s="186"/>
      <c r="IY14" s="186"/>
      <c r="IZ14" s="186"/>
      <c r="JA14" s="186"/>
      <c r="JB14" s="186"/>
      <c r="JC14" s="186"/>
      <c r="JD14" s="186"/>
      <c r="JE14" s="186"/>
      <c r="JF14" s="186"/>
      <c r="JG14" s="186"/>
      <c r="JH14" s="186"/>
      <c r="JI14" s="186"/>
      <c r="JJ14" s="186"/>
      <c r="JK14" s="186"/>
      <c r="JL14" s="186"/>
      <c r="JM14" s="186"/>
      <c r="JN14" s="186"/>
      <c r="JO14" s="186"/>
      <c r="JP14" s="186"/>
      <c r="JQ14" s="186"/>
      <c r="JR14" s="186"/>
      <c r="JS14" s="186"/>
      <c r="JT14" s="186"/>
      <c r="JU14" s="186"/>
      <c r="JV14" s="186"/>
      <c r="JW14" s="186"/>
      <c r="JX14" s="186"/>
      <c r="JY14" s="186"/>
      <c r="JZ14" s="186"/>
      <c r="KA14" s="186"/>
      <c r="KB14" s="186"/>
      <c r="KC14" s="186"/>
      <c r="KD14" s="186"/>
      <c r="KE14" s="186"/>
      <c r="KF14" s="186"/>
      <c r="KG14" s="186"/>
      <c r="KH14" s="186"/>
      <c r="KI14" s="186"/>
      <c r="KJ14" s="186"/>
      <c r="KK14" s="186"/>
      <c r="KL14" s="186"/>
      <c r="KM14" s="186"/>
      <c r="KN14" s="186"/>
      <c r="KO14" s="186"/>
      <c r="KP14" s="186"/>
      <c r="KQ14" s="186"/>
      <c r="KR14" s="186"/>
      <c r="KS14" s="186"/>
      <c r="KT14" s="186"/>
      <c r="KU14" s="186"/>
      <c r="KV14" s="186"/>
      <c r="KW14" s="186"/>
      <c r="KX14" s="186"/>
      <c r="KY14" s="186"/>
      <c r="KZ14" s="186"/>
      <c r="LA14" s="186"/>
      <c r="LB14" s="186"/>
      <c r="LC14" s="186"/>
      <c r="LD14" s="186"/>
      <c r="LE14" s="186"/>
      <c r="LF14" s="186"/>
      <c r="LG14" s="186"/>
      <c r="LH14" s="186"/>
      <c r="LI14" s="186"/>
      <c r="LJ14" s="186"/>
      <c r="LK14" s="186"/>
      <c r="LL14" s="186"/>
      <c r="LM14" s="186"/>
      <c r="LN14" s="186"/>
      <c r="LO14" s="186"/>
      <c r="LP14" s="186"/>
      <c r="LQ14" s="186"/>
      <c r="LR14" s="186"/>
      <c r="LS14" s="186"/>
      <c r="LT14" s="186"/>
      <c r="LU14" s="186"/>
      <c r="LV14" s="186"/>
      <c r="LW14" s="186"/>
      <c r="LX14" s="186"/>
      <c r="LY14" s="186"/>
      <c r="LZ14" s="186"/>
      <c r="MA14" s="186"/>
      <c r="MB14" s="186"/>
      <c r="MC14" s="186"/>
      <c r="MD14" s="186"/>
      <c r="ME14" s="186"/>
      <c r="MF14" s="186"/>
      <c r="MG14" s="186"/>
      <c r="MH14" s="186"/>
      <c r="MI14" s="186"/>
      <c r="MJ14" s="186"/>
      <c r="MK14" s="186"/>
      <c r="ML14" s="186"/>
      <c r="MM14" s="186"/>
      <c r="MN14" s="186"/>
      <c r="MO14" s="186"/>
      <c r="MP14" s="186"/>
      <c r="MQ14" s="186"/>
      <c r="MR14" s="186"/>
      <c r="MS14" s="186"/>
      <c r="MT14" s="186"/>
      <c r="MU14" s="186"/>
      <c r="MV14" s="186"/>
      <c r="MW14" s="186"/>
      <c r="MX14" s="186"/>
      <c r="MY14" s="186"/>
      <c r="MZ14" s="186"/>
      <c r="NA14" s="186"/>
      <c r="NB14" s="187"/>
      <c r="NC14" s="186"/>
    </row>
    <row r="15" spans="1:375" x14ac:dyDescent="0.3">
      <c r="A15" s="189" t="s">
        <v>8</v>
      </c>
      <c r="B15" s="208">
        <v>204.25</v>
      </c>
      <c r="C15" s="208">
        <v>1104.9000000000001</v>
      </c>
      <c r="D15" s="208">
        <v>727</v>
      </c>
      <c r="E15" s="208">
        <v>439</v>
      </c>
      <c r="F15" s="208">
        <v>595</v>
      </c>
      <c r="G15" s="208">
        <v>485</v>
      </c>
      <c r="H15" s="208">
        <v>563</v>
      </c>
      <c r="I15" s="208">
        <v>146.6</v>
      </c>
      <c r="J15" s="208">
        <v>823.8</v>
      </c>
      <c r="K15" s="208">
        <v>763.12</v>
      </c>
      <c r="L15" s="208">
        <v>434</v>
      </c>
      <c r="M15" s="208">
        <v>674.26</v>
      </c>
      <c r="N15" s="208">
        <v>641</v>
      </c>
      <c r="O15" s="208">
        <v>106.6</v>
      </c>
      <c r="P15" s="208">
        <v>237.4</v>
      </c>
      <c r="Q15" s="208">
        <v>878.8</v>
      </c>
      <c r="R15" s="208">
        <v>338</v>
      </c>
      <c r="S15" s="208">
        <v>1185</v>
      </c>
      <c r="T15" s="208">
        <v>530</v>
      </c>
      <c r="U15" s="208">
        <v>689</v>
      </c>
      <c r="V15" s="208">
        <v>186</v>
      </c>
      <c r="W15" s="208">
        <v>529</v>
      </c>
      <c r="X15" s="208">
        <v>592.20000000000005</v>
      </c>
      <c r="Y15" s="208">
        <v>617.20000000000005</v>
      </c>
      <c r="Z15" s="208">
        <v>541.79999999999995</v>
      </c>
      <c r="AA15" s="208">
        <v>277.39</v>
      </c>
      <c r="AB15" s="208">
        <v>228.2</v>
      </c>
      <c r="AC15" s="208">
        <v>534.4</v>
      </c>
      <c r="AD15" s="208">
        <v>368.2</v>
      </c>
      <c r="AE15" s="208">
        <v>489.9</v>
      </c>
      <c r="AF15" s="208">
        <v>678.89</v>
      </c>
      <c r="AG15" s="208">
        <v>120.8</v>
      </c>
      <c r="AH15" s="208">
        <v>429.8</v>
      </c>
      <c r="AI15" s="208">
        <v>248.2</v>
      </c>
      <c r="AJ15" s="208">
        <v>317.39999999999998</v>
      </c>
      <c r="AK15" s="208">
        <v>248.2</v>
      </c>
      <c r="AL15" s="208">
        <v>649</v>
      </c>
      <c r="AM15" s="208">
        <v>831</v>
      </c>
      <c r="AN15" s="208">
        <v>665</v>
      </c>
      <c r="AO15" s="208">
        <v>978.1</v>
      </c>
      <c r="AP15" s="208">
        <v>631</v>
      </c>
      <c r="AQ15" s="208">
        <v>356</v>
      </c>
      <c r="AR15" s="208">
        <v>340</v>
      </c>
      <c r="AS15" s="208">
        <v>1050</v>
      </c>
      <c r="AT15" s="208">
        <v>637</v>
      </c>
      <c r="AU15" s="208">
        <v>510.6</v>
      </c>
      <c r="AV15" s="208">
        <v>212</v>
      </c>
      <c r="AW15" s="208">
        <v>0</v>
      </c>
      <c r="AX15" s="208">
        <v>245</v>
      </c>
      <c r="AY15" s="208">
        <v>65.8</v>
      </c>
      <c r="AZ15" s="208">
        <v>953</v>
      </c>
      <c r="BA15" s="208">
        <v>1033</v>
      </c>
      <c r="BB15" s="208">
        <v>478</v>
      </c>
      <c r="BC15" s="208">
        <v>480</v>
      </c>
      <c r="BD15" s="208">
        <v>532</v>
      </c>
      <c r="BE15" s="208">
        <v>60.8</v>
      </c>
      <c r="BF15" s="208">
        <v>263</v>
      </c>
      <c r="BG15" s="208">
        <v>954</v>
      </c>
      <c r="BH15" s="208">
        <v>512.76</v>
      </c>
      <c r="BI15" s="208">
        <v>925</v>
      </c>
      <c r="BJ15" s="208">
        <v>182</v>
      </c>
      <c r="BK15" s="208">
        <v>921.96</v>
      </c>
      <c r="BL15" s="208">
        <v>864.4</v>
      </c>
      <c r="BM15" s="208">
        <v>369.09</v>
      </c>
      <c r="BN15" s="208">
        <v>686</v>
      </c>
      <c r="BO15" s="208">
        <v>689.38</v>
      </c>
      <c r="BP15" s="208">
        <v>623</v>
      </c>
      <c r="BQ15" s="208">
        <v>499.98</v>
      </c>
      <c r="BR15" s="208">
        <v>499.69</v>
      </c>
      <c r="BS15" s="208">
        <v>404</v>
      </c>
      <c r="BT15" s="208">
        <v>659</v>
      </c>
      <c r="BU15" s="208">
        <v>406</v>
      </c>
      <c r="BV15" s="208">
        <v>694</v>
      </c>
      <c r="BW15" s="208">
        <v>623</v>
      </c>
      <c r="BX15" s="208">
        <v>1553</v>
      </c>
      <c r="BY15" s="208">
        <v>404</v>
      </c>
      <c r="BZ15" s="208">
        <v>659</v>
      </c>
      <c r="CA15" s="208">
        <v>840</v>
      </c>
      <c r="CB15" s="208">
        <v>831.5</v>
      </c>
      <c r="CC15" s="208">
        <v>1276</v>
      </c>
      <c r="CD15" s="208">
        <v>802</v>
      </c>
      <c r="CE15" s="208">
        <v>1319</v>
      </c>
      <c r="CF15" s="208">
        <v>1100.25</v>
      </c>
      <c r="CG15" s="208">
        <v>511.5</v>
      </c>
      <c r="CH15" s="208">
        <v>75.8</v>
      </c>
      <c r="CI15" s="208">
        <v>217</v>
      </c>
      <c r="CJ15" s="208">
        <v>1091</v>
      </c>
      <c r="CK15" s="208">
        <v>386</v>
      </c>
      <c r="CL15" s="208">
        <v>775</v>
      </c>
      <c r="CM15" s="208">
        <v>207</v>
      </c>
      <c r="CN15" s="208">
        <v>232</v>
      </c>
      <c r="CO15" s="208">
        <v>110</v>
      </c>
      <c r="CP15" s="208">
        <v>283</v>
      </c>
      <c r="CQ15" s="208">
        <v>466</v>
      </c>
      <c r="CR15" s="208">
        <v>328</v>
      </c>
      <c r="CS15" s="208">
        <v>438</v>
      </c>
      <c r="CT15" s="208">
        <v>313</v>
      </c>
      <c r="CU15" s="208">
        <v>216</v>
      </c>
      <c r="CV15" s="208">
        <v>406</v>
      </c>
      <c r="CW15" s="208">
        <v>957</v>
      </c>
      <c r="CX15" s="208">
        <v>540</v>
      </c>
      <c r="CY15" s="208">
        <v>684</v>
      </c>
      <c r="CZ15" s="208">
        <v>344</v>
      </c>
      <c r="DA15" s="208">
        <v>419</v>
      </c>
      <c r="DB15" s="208">
        <v>45.8</v>
      </c>
      <c r="DC15" s="208">
        <v>299</v>
      </c>
      <c r="DD15" s="208">
        <v>545</v>
      </c>
      <c r="DE15" s="208">
        <v>375</v>
      </c>
      <c r="DF15" s="208">
        <v>577.4</v>
      </c>
      <c r="DG15" s="208">
        <v>197.49</v>
      </c>
      <c r="DH15" s="208">
        <v>479.7</v>
      </c>
      <c r="DI15" s="208">
        <v>202.4</v>
      </c>
      <c r="DJ15" s="208">
        <v>399</v>
      </c>
      <c r="DK15" s="208">
        <v>600</v>
      </c>
      <c r="DL15" s="208">
        <v>696</v>
      </c>
      <c r="DM15" s="208">
        <v>1017</v>
      </c>
      <c r="DN15" s="208">
        <v>403</v>
      </c>
      <c r="DO15" s="208">
        <v>359</v>
      </c>
      <c r="DP15" s="208">
        <v>338</v>
      </c>
      <c r="DQ15" s="208">
        <v>70.8</v>
      </c>
      <c r="DR15" s="208">
        <v>740</v>
      </c>
      <c r="DS15" s="208">
        <v>1290</v>
      </c>
      <c r="DT15" s="208">
        <v>675</v>
      </c>
      <c r="DU15" s="208">
        <v>721</v>
      </c>
      <c r="DV15" s="208">
        <v>535</v>
      </c>
      <c r="DW15" s="208">
        <v>477</v>
      </c>
      <c r="DX15" s="208">
        <v>519</v>
      </c>
      <c r="DY15" s="208">
        <v>907</v>
      </c>
      <c r="DZ15" s="208">
        <v>852.8</v>
      </c>
      <c r="EA15" s="208">
        <v>752.3</v>
      </c>
      <c r="EB15" s="208">
        <v>1256</v>
      </c>
      <c r="EC15" s="208">
        <v>693</v>
      </c>
      <c r="ED15" s="208">
        <v>576</v>
      </c>
      <c r="EE15" s="208">
        <v>1442</v>
      </c>
      <c r="EF15" s="208">
        <v>3139</v>
      </c>
      <c r="EG15" s="208">
        <v>3018</v>
      </c>
      <c r="EH15" s="208">
        <v>853.1</v>
      </c>
      <c r="EI15" s="208">
        <v>272</v>
      </c>
      <c r="EJ15" s="208">
        <v>504</v>
      </c>
      <c r="EK15" s="208">
        <v>237</v>
      </c>
      <c r="EL15" s="208">
        <v>359</v>
      </c>
      <c r="EM15" s="208">
        <v>999</v>
      </c>
      <c r="EN15" s="208">
        <v>207</v>
      </c>
      <c r="EO15" s="208">
        <v>171</v>
      </c>
      <c r="EP15" s="208">
        <v>394</v>
      </c>
      <c r="EQ15" s="208">
        <v>121</v>
      </c>
      <c r="ER15" s="208">
        <v>136</v>
      </c>
      <c r="ES15" s="208">
        <v>293</v>
      </c>
      <c r="ET15" s="208">
        <v>725.5</v>
      </c>
      <c r="EU15" s="208">
        <v>303.2</v>
      </c>
      <c r="EV15" s="208">
        <v>1430</v>
      </c>
      <c r="EW15" s="208">
        <v>768</v>
      </c>
      <c r="EX15" s="208">
        <v>1345</v>
      </c>
      <c r="EY15" s="208">
        <v>313</v>
      </c>
      <c r="EZ15" s="208">
        <v>303</v>
      </c>
      <c r="FA15" s="208">
        <v>793.1</v>
      </c>
      <c r="FB15" s="208">
        <v>793</v>
      </c>
      <c r="FC15" s="208">
        <v>651.4</v>
      </c>
      <c r="FD15" s="208">
        <v>856.89</v>
      </c>
      <c r="FE15" s="208">
        <v>151.6</v>
      </c>
      <c r="FF15" s="208">
        <v>519.69000000000005</v>
      </c>
      <c r="FG15" s="208">
        <v>166.6</v>
      </c>
      <c r="FH15" s="208">
        <v>233.2</v>
      </c>
      <c r="FI15" s="208">
        <v>383.2</v>
      </c>
      <c r="FJ15" s="208">
        <v>602.6</v>
      </c>
      <c r="FK15" s="208">
        <v>952.19</v>
      </c>
      <c r="FL15" s="208">
        <v>242.4</v>
      </c>
      <c r="FM15" s="208">
        <v>50.8</v>
      </c>
      <c r="FN15" s="208">
        <v>409.8</v>
      </c>
      <c r="FO15" s="208">
        <v>380.89</v>
      </c>
      <c r="FP15" s="208">
        <v>468.6</v>
      </c>
      <c r="FQ15" s="208">
        <v>598.4</v>
      </c>
      <c r="FR15" s="208">
        <v>154.4</v>
      </c>
      <c r="FS15" s="208">
        <v>391.2</v>
      </c>
      <c r="FT15" s="208">
        <v>314.3</v>
      </c>
      <c r="FU15" s="208">
        <v>139.80000000000001</v>
      </c>
      <c r="FV15" s="208">
        <v>279.2</v>
      </c>
      <c r="FW15" s="208">
        <v>805</v>
      </c>
      <c r="FX15" s="208">
        <v>723.4</v>
      </c>
      <c r="FY15" s="208">
        <v>628.6</v>
      </c>
      <c r="FZ15" s="208">
        <v>364</v>
      </c>
      <c r="GA15" s="208">
        <v>0</v>
      </c>
      <c r="GB15" s="208">
        <v>74.8</v>
      </c>
      <c r="GC15" s="208">
        <v>0</v>
      </c>
      <c r="GD15" s="208">
        <v>1234.08</v>
      </c>
      <c r="GE15" s="208">
        <v>159.6</v>
      </c>
      <c r="GF15" s="407">
        <v>795.27</v>
      </c>
      <c r="GG15" s="407">
        <v>289.2</v>
      </c>
      <c r="GH15" s="407">
        <v>79.8</v>
      </c>
      <c r="GI15" s="407">
        <v>397.8</v>
      </c>
      <c r="GJ15" s="407">
        <v>438.8</v>
      </c>
      <c r="GK15" s="407">
        <v>593.6</v>
      </c>
      <c r="GL15" s="407">
        <v>763.2</v>
      </c>
      <c r="GM15" s="407">
        <v>304.19</v>
      </c>
      <c r="GN15" s="407">
        <v>638.9</v>
      </c>
      <c r="GO15" s="407">
        <v>99.8</v>
      </c>
      <c r="GP15" s="407">
        <v>763</v>
      </c>
      <c r="GQ15" s="407">
        <v>563.4</v>
      </c>
      <c r="GR15" s="407">
        <v>393.8</v>
      </c>
      <c r="GS15" s="208">
        <v>797.99</v>
      </c>
      <c r="GT15" s="208">
        <v>448.6</v>
      </c>
      <c r="GU15" s="208">
        <v>1106.5999999999999</v>
      </c>
      <c r="GV15" s="208">
        <v>159.4</v>
      </c>
      <c r="GW15" s="208">
        <v>149.4</v>
      </c>
      <c r="GX15" s="208">
        <v>533.70000000000005</v>
      </c>
      <c r="GY15" s="208">
        <v>596.5</v>
      </c>
      <c r="GZ15" s="208">
        <v>473.4</v>
      </c>
      <c r="HA15" s="208">
        <v>274.2</v>
      </c>
      <c r="HB15" s="208">
        <v>333.8</v>
      </c>
      <c r="HC15" s="208">
        <v>0</v>
      </c>
      <c r="HD15" s="208">
        <v>239.4</v>
      </c>
      <c r="HE15" s="208">
        <v>721.3</v>
      </c>
      <c r="HF15" s="208">
        <v>578.6</v>
      </c>
      <c r="HG15" s="208">
        <v>269.2</v>
      </c>
      <c r="HH15" s="208">
        <v>538.4</v>
      </c>
      <c r="HI15" s="208">
        <v>648.4</v>
      </c>
      <c r="HJ15" s="208">
        <v>249.2</v>
      </c>
      <c r="HK15" s="208">
        <v>399.62</v>
      </c>
      <c r="HL15" s="208">
        <v>394</v>
      </c>
      <c r="HM15" s="208">
        <v>808.2</v>
      </c>
      <c r="HN15" s="208">
        <v>485.2</v>
      </c>
      <c r="HO15" s="208">
        <v>548.4</v>
      </c>
      <c r="HP15" s="208">
        <v>513.20000000000005</v>
      </c>
      <c r="HQ15" s="208">
        <v>142.6</v>
      </c>
      <c r="HR15" s="208">
        <v>576.6</v>
      </c>
      <c r="HS15" s="208">
        <v>451</v>
      </c>
      <c r="HT15" s="208">
        <v>434</v>
      </c>
      <c r="HU15" s="208">
        <v>279</v>
      </c>
      <c r="HV15" s="208">
        <v>337.2</v>
      </c>
      <c r="HW15" s="208">
        <v>566.20000000000005</v>
      </c>
      <c r="HX15" s="208">
        <v>738.2</v>
      </c>
      <c r="HY15" s="208">
        <v>459.4</v>
      </c>
      <c r="HZ15" s="208">
        <v>1034.3</v>
      </c>
      <c r="IA15" s="208">
        <v>2372.9699999999998</v>
      </c>
      <c r="IB15" s="208">
        <v>3099.42</v>
      </c>
      <c r="IC15" s="208">
        <v>3541.4</v>
      </c>
      <c r="ID15" s="208">
        <v>2788.4</v>
      </c>
      <c r="IE15" s="208">
        <v>1274.2</v>
      </c>
      <c r="IF15" s="208">
        <v>772.8</v>
      </c>
      <c r="IG15" s="208">
        <v>503.6</v>
      </c>
      <c r="IH15" s="208">
        <v>344</v>
      </c>
      <c r="II15" s="208">
        <v>452</v>
      </c>
      <c r="IJ15" s="208">
        <v>693</v>
      </c>
      <c r="IK15" s="208">
        <v>329</v>
      </c>
      <c r="IL15" s="208">
        <v>304</v>
      </c>
      <c r="IM15" s="208">
        <v>496</v>
      </c>
      <c r="IN15" s="208">
        <v>638</v>
      </c>
      <c r="IO15" s="208">
        <v>671.7</v>
      </c>
      <c r="IP15" s="208">
        <v>443.8</v>
      </c>
      <c r="IQ15" s="208">
        <v>503.6</v>
      </c>
      <c r="IR15" s="208">
        <v>179.4</v>
      </c>
      <c r="IS15" s="208">
        <v>449</v>
      </c>
      <c r="IT15" s="208">
        <v>304</v>
      </c>
      <c r="IU15" s="208">
        <v>349</v>
      </c>
      <c r="IV15" s="208">
        <v>244</v>
      </c>
      <c r="IW15" s="208">
        <v>941</v>
      </c>
      <c r="IX15" s="208">
        <v>304.2</v>
      </c>
      <c r="IY15" s="208">
        <v>354.3</v>
      </c>
      <c r="IZ15" s="208">
        <v>163.1</v>
      </c>
      <c r="JA15" s="208">
        <v>513.6</v>
      </c>
      <c r="JB15" s="208">
        <v>982</v>
      </c>
      <c r="JC15" s="208">
        <v>312.7</v>
      </c>
      <c r="JD15" s="208">
        <v>184.4</v>
      </c>
      <c r="JE15" s="208">
        <v>1033</v>
      </c>
      <c r="JF15" s="208">
        <v>199.4</v>
      </c>
      <c r="JG15" s="208">
        <v>113</v>
      </c>
      <c r="JH15" s="208">
        <v>277</v>
      </c>
      <c r="JI15" s="208">
        <v>324.2</v>
      </c>
      <c r="JJ15" s="208">
        <v>229.2</v>
      </c>
      <c r="JK15" s="208">
        <v>217.3</v>
      </c>
      <c r="JL15" s="208">
        <v>837.22</v>
      </c>
      <c r="JM15" s="208">
        <v>174.6</v>
      </c>
      <c r="JN15" s="208">
        <v>304.3</v>
      </c>
      <c r="JO15" s="208">
        <v>154.4</v>
      </c>
      <c r="JP15" s="208">
        <v>657.8</v>
      </c>
      <c r="JQ15" s="208">
        <v>733.5</v>
      </c>
      <c r="JR15" s="208">
        <v>448.6</v>
      </c>
      <c r="JS15" s="208">
        <v>417</v>
      </c>
      <c r="JT15" s="208">
        <v>175</v>
      </c>
      <c r="JU15" s="208">
        <v>0</v>
      </c>
      <c r="JV15" s="208">
        <v>104.11</v>
      </c>
      <c r="JW15" s="208">
        <v>679.2</v>
      </c>
      <c r="JX15" s="208">
        <v>557</v>
      </c>
      <c r="JY15" s="208">
        <v>154.4</v>
      </c>
      <c r="JZ15" s="208">
        <v>420</v>
      </c>
      <c r="KA15" s="208">
        <v>269.2</v>
      </c>
      <c r="KB15" s="208">
        <v>114.6</v>
      </c>
      <c r="KC15" s="208">
        <v>139.6</v>
      </c>
      <c r="KD15" s="208">
        <v>553.4</v>
      </c>
      <c r="KE15" s="208">
        <v>715.9</v>
      </c>
      <c r="KF15" s="208">
        <v>224.2</v>
      </c>
      <c r="KG15" s="208">
        <v>337.7</v>
      </c>
      <c r="KH15" s="208">
        <v>344</v>
      </c>
      <c r="KI15" s="208">
        <v>214.2</v>
      </c>
      <c r="KJ15" s="208">
        <v>0</v>
      </c>
      <c r="KK15" s="208">
        <v>523</v>
      </c>
      <c r="KL15" s="208">
        <v>362.5</v>
      </c>
      <c r="KM15" s="208">
        <v>638.4</v>
      </c>
      <c r="KN15" s="208">
        <v>414</v>
      </c>
      <c r="KO15" s="208">
        <v>297.10000000000002</v>
      </c>
      <c r="KP15" s="208">
        <v>54.8</v>
      </c>
      <c r="KQ15" s="208">
        <v>34.799999999999997</v>
      </c>
      <c r="KR15" s="208">
        <v>243.2</v>
      </c>
      <c r="KS15" s="208">
        <v>404.8</v>
      </c>
      <c r="KT15" s="208">
        <v>471.94</v>
      </c>
      <c r="KU15" s="208">
        <v>380.84</v>
      </c>
      <c r="KV15" s="208">
        <v>379.9</v>
      </c>
      <c r="KW15" s="208">
        <v>80.8</v>
      </c>
      <c r="KX15" s="208">
        <v>0</v>
      </c>
      <c r="KY15" s="208">
        <v>205.6</v>
      </c>
      <c r="KZ15" s="208">
        <v>675.5</v>
      </c>
      <c r="LA15" s="208">
        <v>479.8</v>
      </c>
      <c r="LB15" s="208">
        <v>338.2</v>
      </c>
      <c r="LC15" s="208">
        <v>250.2</v>
      </c>
      <c r="LD15" s="208">
        <v>572.4</v>
      </c>
      <c r="LE15" s="208">
        <v>126</v>
      </c>
      <c r="LF15" s="208">
        <v>151.6</v>
      </c>
      <c r="LG15" s="208">
        <v>156</v>
      </c>
      <c r="LH15" s="208">
        <v>96</v>
      </c>
      <c r="LI15" s="208">
        <v>556</v>
      </c>
      <c r="LJ15" s="208">
        <v>782</v>
      </c>
      <c r="LK15" s="208">
        <v>75.8</v>
      </c>
      <c r="LL15" s="208">
        <v>309</v>
      </c>
      <c r="LM15" s="208">
        <v>111</v>
      </c>
      <c r="LN15" s="208">
        <v>732.2</v>
      </c>
      <c r="LO15" s="208">
        <v>505.6</v>
      </c>
      <c r="LP15" s="208">
        <v>344.8</v>
      </c>
      <c r="LQ15" s="208">
        <v>712.3</v>
      </c>
      <c r="LR15" s="208">
        <v>576.4</v>
      </c>
      <c r="LS15" s="208">
        <v>0</v>
      </c>
      <c r="LT15" s="208">
        <v>212.4</v>
      </c>
      <c r="LU15" s="208">
        <v>555.20000000000005</v>
      </c>
      <c r="LV15" s="208">
        <v>416</v>
      </c>
      <c r="LW15" s="208">
        <v>560</v>
      </c>
      <c r="LX15" s="208">
        <v>747</v>
      </c>
      <c r="LY15" s="208">
        <v>780</v>
      </c>
      <c r="LZ15" s="208">
        <v>344.97</v>
      </c>
      <c r="MA15" s="208">
        <v>693.02</v>
      </c>
      <c r="MB15" s="208">
        <v>1174.5</v>
      </c>
      <c r="MC15" s="208">
        <v>403.07</v>
      </c>
      <c r="MD15" s="208">
        <v>611.91</v>
      </c>
      <c r="ME15" s="208">
        <v>465.52</v>
      </c>
      <c r="MF15" s="208">
        <v>495.22</v>
      </c>
      <c r="MG15" s="208">
        <v>203.22</v>
      </c>
      <c r="MH15" s="208">
        <v>390.31</v>
      </c>
      <c r="MI15" s="208">
        <v>293.2</v>
      </c>
      <c r="MJ15" s="208">
        <v>849.6</v>
      </c>
      <c r="MK15" s="208">
        <v>1142.4000000000001</v>
      </c>
      <c r="ML15" s="208">
        <v>694.2</v>
      </c>
      <c r="MM15" s="208">
        <v>431</v>
      </c>
      <c r="MN15" s="208">
        <v>126.6</v>
      </c>
      <c r="MO15" s="208">
        <v>197.4</v>
      </c>
      <c r="MP15" s="208">
        <v>616</v>
      </c>
      <c r="MQ15" s="208">
        <v>650</v>
      </c>
      <c r="MR15" s="208">
        <v>790</v>
      </c>
      <c r="MS15" s="208">
        <v>683</v>
      </c>
      <c r="MT15" s="208">
        <v>191</v>
      </c>
      <c r="MU15" s="208">
        <v>216</v>
      </c>
      <c r="MV15" s="208">
        <v>131</v>
      </c>
      <c r="MW15" s="208">
        <v>617</v>
      </c>
      <c r="MX15" s="208">
        <v>278.2</v>
      </c>
      <c r="MY15" s="208">
        <v>702.2</v>
      </c>
      <c r="MZ15" s="208">
        <v>576</v>
      </c>
      <c r="NA15" s="208">
        <v>485.67</v>
      </c>
      <c r="NB15" s="208">
        <v>217.9</v>
      </c>
      <c r="NC15" s="208">
        <v>204.25</v>
      </c>
      <c r="ND15" s="106"/>
      <c r="NE15" s="106"/>
      <c r="NF15" s="106"/>
      <c r="NG15" s="106"/>
      <c r="NH15" s="106"/>
      <c r="NI15" s="106"/>
      <c r="NJ15" s="106"/>
      <c r="NK15" s="106"/>
    </row>
    <row r="16" spans="1:375" s="325" customFormat="1" x14ac:dyDescent="0.3">
      <c r="A16" s="326" t="s">
        <v>16</v>
      </c>
      <c r="B16" s="341">
        <v>735.66881376155504</v>
      </c>
      <c r="C16" s="341">
        <v>444.11249895671443</v>
      </c>
      <c r="D16" s="341">
        <v>603.44670985804123</v>
      </c>
      <c r="E16" s="341">
        <v>491.25519246783716</v>
      </c>
      <c r="F16" s="341">
        <v>569.83983693015512</v>
      </c>
      <c r="G16" s="341">
        <v>148.30727186117159</v>
      </c>
      <c r="H16" s="341">
        <v>823.27733861269735</v>
      </c>
      <c r="I16" s="341">
        <v>772.00713030489271</v>
      </c>
      <c r="J16" s="341">
        <v>439.86358666601234</v>
      </c>
      <c r="K16" s="341">
        <v>682.75973928447945</v>
      </c>
      <c r="L16" s="341">
        <v>648.86960553721315</v>
      </c>
      <c r="M16" s="341">
        <v>107.84144052115205</v>
      </c>
      <c r="N16" s="341">
        <v>240.16470900301593</v>
      </c>
      <c r="O16" s="341">
        <v>889.03431454022905</v>
      </c>
      <c r="P16" s="341">
        <v>342.64442687161539</v>
      </c>
      <c r="Q16" s="341">
        <v>1197.3738328933428</v>
      </c>
      <c r="R16" s="341">
        <v>823.27733861269735</v>
      </c>
      <c r="S16" s="341">
        <v>697.93442603698679</v>
      </c>
      <c r="T16" s="341">
        <v>188.77310320119113</v>
      </c>
      <c r="U16" s="341">
        <v>535.96993609855872</v>
      </c>
      <c r="V16" s="341">
        <v>599.09663298898931</v>
      </c>
      <c r="W16" s="341">
        <v>624.38777757650143</v>
      </c>
      <c r="X16" s="341">
        <v>548.10968550056452</v>
      </c>
      <c r="Y16" s="341">
        <v>280.62042388520041</v>
      </c>
      <c r="Z16" s="341">
        <v>230.85756779481142</v>
      </c>
      <c r="AA16" s="341">
        <v>540.62350670266096</v>
      </c>
      <c r="AB16" s="341">
        <v>372.48797748487982</v>
      </c>
      <c r="AC16" s="341">
        <v>495.50410475853914</v>
      </c>
      <c r="AD16" s="341">
        <v>686.7962059606466</v>
      </c>
      <c r="AE16" s="341">
        <v>141.7741181941692</v>
      </c>
      <c r="AF16" s="341">
        <v>504.42480132329416</v>
      </c>
      <c r="AG16" s="341">
        <v>139.30893704784251</v>
      </c>
      <c r="AH16" s="341">
        <v>333.73269081278988</v>
      </c>
      <c r="AI16" s="341">
        <v>260.97181430288111</v>
      </c>
      <c r="AJ16" s="341">
        <v>683.02695637047361</v>
      </c>
      <c r="AK16" s="341">
        <v>873.8560239684989</v>
      </c>
      <c r="AL16" s="341">
        <v>699.9554261943108</v>
      </c>
      <c r="AM16" s="341">
        <v>1028.4308282419338</v>
      </c>
      <c r="AN16" s="341">
        <v>663.89042526526634</v>
      </c>
      <c r="AO16" s="341">
        <v>374.84468895639441</v>
      </c>
      <c r="AP16" s="341">
        <v>358.30525850117965</v>
      </c>
      <c r="AQ16" s="341">
        <v>1023.8421445362461</v>
      </c>
      <c r="AR16" s="341">
        <v>670.20968636099678</v>
      </c>
      <c r="AS16" s="341">
        <v>536.87432869883594</v>
      </c>
      <c r="AT16" s="341">
        <v>223.3296267442866</v>
      </c>
      <c r="AU16" s="341">
        <v>260.97181430288111</v>
      </c>
      <c r="AV16" s="341">
        <v>258.55346147090432</v>
      </c>
      <c r="AW16" s="341">
        <v>69.18592014959539</v>
      </c>
      <c r="AX16" s="341">
        <v>1003.7215710456499</v>
      </c>
      <c r="AY16" s="341">
        <v>1028.0766874479052</v>
      </c>
      <c r="AZ16" s="341">
        <v>502.91224327585832</v>
      </c>
      <c r="BA16" s="341">
        <v>505.33059610783494</v>
      </c>
      <c r="BB16" s="341">
        <v>560.00639926557005</v>
      </c>
      <c r="BC16" s="341">
        <v>63.92863138442857</v>
      </c>
      <c r="BD16" s="341">
        <v>276.74368059838156</v>
      </c>
      <c r="BE16" s="341">
        <v>581.86620595113357</v>
      </c>
      <c r="BF16" s="341">
        <v>601.64412628569119</v>
      </c>
      <c r="BG16" s="341">
        <v>973.54473353359208</v>
      </c>
      <c r="BH16" s="341">
        <v>191.78589415328568</v>
      </c>
      <c r="BI16" s="341">
        <v>708.60249749428613</v>
      </c>
      <c r="BJ16" s="341">
        <v>664.36287781906026</v>
      </c>
      <c r="BK16" s="341">
        <v>387.57390877653944</v>
      </c>
      <c r="BL16" s="341">
        <v>720.87969973473787</v>
      </c>
      <c r="BM16" s="341">
        <v>723.90392921068258</v>
      </c>
      <c r="BN16" s="341">
        <v>186.37864225188437</v>
      </c>
      <c r="BO16" s="341">
        <v>525.01883798015183</v>
      </c>
      <c r="BP16" s="341">
        <v>524.71431487319899</v>
      </c>
      <c r="BQ16" s="341">
        <v>424.23219037557766</v>
      </c>
      <c r="BR16" s="341">
        <v>692.92657867583216</v>
      </c>
      <c r="BS16" s="341">
        <v>427.06740550927583</v>
      </c>
      <c r="BT16" s="341">
        <v>728.76579812513535</v>
      </c>
      <c r="BU16" s="341">
        <v>855.85666401261778</v>
      </c>
      <c r="BV16" s="341">
        <v>1631.6978118336699</v>
      </c>
      <c r="BW16" s="341">
        <v>763.51293470812504</v>
      </c>
      <c r="BX16" s="341">
        <v>405.33075615092321</v>
      </c>
      <c r="BY16" s="341">
        <v>882.79148546248621</v>
      </c>
      <c r="BZ16" s="341">
        <v>948.56396641112087</v>
      </c>
      <c r="CA16" s="341">
        <v>1340.2061936991238</v>
      </c>
      <c r="CB16" s="341">
        <v>1225.0077249864319</v>
      </c>
      <c r="CC16" s="341">
        <v>1385.2021079505928</v>
      </c>
      <c r="CD16" s="341">
        <v>1155.3501669820032</v>
      </c>
      <c r="CE16" s="341">
        <v>537.11575588393055</v>
      </c>
      <c r="CF16" s="341">
        <v>882.79148546248621</v>
      </c>
      <c r="CG16" s="341">
        <v>537.11575588393055</v>
      </c>
      <c r="CH16" s="341">
        <v>260.8038396793782</v>
      </c>
      <c r="CI16" s="341">
        <v>228.28732224665987</v>
      </c>
      <c r="CJ16" s="341">
        <v>814.53630631790054</v>
      </c>
      <c r="CK16" s="341">
        <v>217.78652545518517</v>
      </c>
      <c r="CL16" s="341">
        <v>244.0385174338719</v>
      </c>
      <c r="CM16" s="341">
        <v>116.34882844953962</v>
      </c>
      <c r="CN16" s="341">
        <v>244.0385174338719</v>
      </c>
      <c r="CO16" s="341">
        <v>116.34882844953962</v>
      </c>
      <c r="CP16" s="341">
        <v>294.55354854293927</v>
      </c>
      <c r="CQ16" s="341">
        <v>436.43483696016926</v>
      </c>
      <c r="CR16" s="341">
        <v>311.58283778419201</v>
      </c>
      <c r="CS16" s="341">
        <v>215.47166933486</v>
      </c>
      <c r="CT16" s="341">
        <v>404.40109693254806</v>
      </c>
      <c r="CU16" s="341">
        <v>952.43670893304511</v>
      </c>
      <c r="CV16" s="341">
        <v>537.1123056184075</v>
      </c>
      <c r="CW16" s="341">
        <v>680.56775008992895</v>
      </c>
      <c r="CX16" s="341">
        <v>342.3133418044784</v>
      </c>
      <c r="CY16" s="341">
        <v>417.72195963347502</v>
      </c>
      <c r="CZ16" s="341">
        <v>45.563518424380568</v>
      </c>
      <c r="DA16" s="341">
        <v>297.45615739934038</v>
      </c>
      <c r="DB16" s="341">
        <v>542.8724098034985</v>
      </c>
      <c r="DC16" s="341">
        <v>372.06890591088057</v>
      </c>
      <c r="DD16" s="341">
        <v>574.41867987417766</v>
      </c>
      <c r="DE16" s="341">
        <v>196.47028938058773</v>
      </c>
      <c r="DF16" s="341">
        <v>477.22313947981132</v>
      </c>
      <c r="DG16" s="341">
        <v>201.35493731647657</v>
      </c>
      <c r="DH16" s="341">
        <v>396.93982208139403</v>
      </c>
      <c r="DI16" s="341">
        <v>597.28997438458191</v>
      </c>
      <c r="DJ16" s="341">
        <v>692.8042408458216</v>
      </c>
      <c r="DK16" s="341">
        <v>1012.1468044752136</v>
      </c>
      <c r="DL16" s="341">
        <v>401.11813599804026</v>
      </c>
      <c r="DM16" s="341">
        <v>357.14635620857257</v>
      </c>
      <c r="DN16" s="341">
        <v>336.45375395470541</v>
      </c>
      <c r="DO16" s="341">
        <v>102.48261459489397</v>
      </c>
      <c r="DP16" s="341">
        <v>736.66658860413906</v>
      </c>
      <c r="DQ16" s="341">
        <v>1283.8267443554339</v>
      </c>
      <c r="DR16" s="341">
        <v>662.26275578843115</v>
      </c>
      <c r="DS16" s="341">
        <v>471.63397381904286</v>
      </c>
      <c r="DT16" s="341">
        <v>350.21094742476004</v>
      </c>
      <c r="DU16" s="341">
        <v>456.43250821495548</v>
      </c>
      <c r="DV16" s="341">
        <v>496.85774920635538</v>
      </c>
      <c r="DW16" s="341">
        <v>867.75694610380992</v>
      </c>
      <c r="DX16" s="341">
        <v>815.95911958527847</v>
      </c>
      <c r="DY16" s="341">
        <v>718.95765479503984</v>
      </c>
      <c r="DZ16" s="341">
        <v>1200.4289647588055</v>
      </c>
      <c r="EA16" s="341">
        <v>662.28586305059503</v>
      </c>
      <c r="EB16" s="341">
        <v>550.85363847382814</v>
      </c>
      <c r="EC16" s="341">
        <v>280.2052165172214</v>
      </c>
      <c r="ED16" s="341">
        <v>867.75694610380992</v>
      </c>
      <c r="EE16" s="341">
        <v>1378.9498871510873</v>
      </c>
      <c r="EF16" s="341">
        <v>3097.6342641374645</v>
      </c>
      <c r="EG16" s="341">
        <v>2884.6228701759246</v>
      </c>
      <c r="EH16" s="341">
        <v>815.29014396603532</v>
      </c>
      <c r="EI16" s="341">
        <v>226.87830286899168</v>
      </c>
      <c r="EJ16" s="341">
        <v>337.54598388090926</v>
      </c>
      <c r="EK16" s="341">
        <v>572.64313007202952</v>
      </c>
      <c r="EL16" s="341">
        <v>198.20791918714772</v>
      </c>
      <c r="EM16" s="341">
        <v>163.42118698651046</v>
      </c>
      <c r="EN16" s="341">
        <v>376.5377056882171</v>
      </c>
      <c r="EO16" s="341">
        <v>116.2106218570741</v>
      </c>
      <c r="EP16" s="341">
        <v>130.54581369799607</v>
      </c>
      <c r="EQ16" s="341">
        <v>280.2052165172214</v>
      </c>
      <c r="ER16" s="341">
        <v>693.34544537259251</v>
      </c>
      <c r="ES16" s="341">
        <v>289.76201107783606</v>
      </c>
      <c r="ET16" s="341">
        <v>1366.803201264546</v>
      </c>
      <c r="EU16" s="341">
        <v>733.96182225520477</v>
      </c>
      <c r="EV16" s="341">
        <v>1635.8243354163312</v>
      </c>
      <c r="EW16" s="341">
        <v>337.05594041038557</v>
      </c>
      <c r="EX16" s="341">
        <v>326.29425648923666</v>
      </c>
      <c r="EY16" s="341">
        <v>854.15485282159352</v>
      </c>
      <c r="EZ16" s="341">
        <v>853.40153494711296</v>
      </c>
      <c r="FA16" s="341">
        <v>701.01609062364366</v>
      </c>
      <c r="FB16" s="341">
        <v>922.15793351933382</v>
      </c>
      <c r="FC16" s="341">
        <v>260.86321824865098</v>
      </c>
      <c r="FD16" s="341">
        <v>163.14712824461833</v>
      </c>
      <c r="FE16" s="341">
        <v>179.28965412634179</v>
      </c>
      <c r="FF16" s="341">
        <v>250.96246904119391</v>
      </c>
      <c r="FG16" s="341">
        <v>412.38772785842838</v>
      </c>
      <c r="FH16" s="341">
        <v>648.49907308843672</v>
      </c>
      <c r="FI16" s="341">
        <v>872.21221041815556</v>
      </c>
      <c r="FJ16" s="341">
        <v>260.86321824865098</v>
      </c>
      <c r="FK16" s="341">
        <v>54.669354319436749</v>
      </c>
      <c r="FL16" s="341">
        <v>441.01380708868464</v>
      </c>
      <c r="FM16" s="341">
        <v>409.90177887264298</v>
      </c>
      <c r="FN16" s="341">
        <v>504.29250854504062</v>
      </c>
      <c r="FO16" s="341">
        <v>643.97916584155405</v>
      </c>
      <c r="FP16" s="341">
        <v>166.16039974254005</v>
      </c>
      <c r="FQ16" s="341">
        <v>420.99707499534759</v>
      </c>
      <c r="FR16" s="341">
        <v>338.23972564171203</v>
      </c>
      <c r="FS16" s="341">
        <v>150.44834121766254</v>
      </c>
      <c r="FT16" s="341">
        <v>300.46621507847914</v>
      </c>
      <c r="FU16" s="341">
        <v>866.31555565249175</v>
      </c>
      <c r="FV16" s="341">
        <v>778.50021485591628</v>
      </c>
      <c r="FW16" s="341">
        <v>676.47945128342405</v>
      </c>
      <c r="FX16" s="341">
        <v>391.72529472982239</v>
      </c>
      <c r="FY16" s="341">
        <v>80.497395730194256</v>
      </c>
      <c r="FZ16" s="341">
        <v>150.44834121766254</v>
      </c>
      <c r="GA16" s="341">
        <v>300.46621507847914</v>
      </c>
      <c r="GB16" s="341">
        <v>780.11606230657412</v>
      </c>
      <c r="GC16" s="341">
        <v>153.3442453724177</v>
      </c>
      <c r="GD16" s="341">
        <v>764.0982331912445</v>
      </c>
      <c r="GE16" s="341">
        <v>277.86438447182456</v>
      </c>
      <c r="GF16" s="408">
        <v>76.672122686208851</v>
      </c>
      <c r="GG16" s="408">
        <v>382.20764918012384</v>
      </c>
      <c r="GH16" s="408">
        <v>421.60059441990541</v>
      </c>
      <c r="GI16" s="408">
        <v>570.33298278864129</v>
      </c>
      <c r="GJ16" s="408">
        <v>733.28526358539591</v>
      </c>
      <c r="GK16" s="408">
        <v>292.26682957290564</v>
      </c>
      <c r="GL16" s="408">
        <v>613.85738326088767</v>
      </c>
      <c r="GM16" s="408">
        <v>95.88819353488276</v>
      </c>
      <c r="GN16" s="408">
        <v>733.09310287690926</v>
      </c>
      <c r="GO16" s="408">
        <v>541.31671580714362</v>
      </c>
      <c r="GP16" s="408">
        <v>378.36443501038906</v>
      </c>
      <c r="GQ16" s="408">
        <v>766.71161882666422</v>
      </c>
      <c r="GR16" s="408">
        <v>431.01646913575553</v>
      </c>
      <c r="GS16" s="341">
        <v>760.95072395260263</v>
      </c>
      <c r="GT16" s="341">
        <v>153.15208466393096</v>
      </c>
      <c r="GU16" s="341">
        <v>143.54404923959402</v>
      </c>
      <c r="GV16" s="341">
        <v>512.78085059686293</v>
      </c>
      <c r="GW16" s="341">
        <v>573.11931306169902</v>
      </c>
      <c r="GX16" s="341">
        <v>454.84439698811116</v>
      </c>
      <c r="GY16" s="341">
        <v>263.45233133531912</v>
      </c>
      <c r="GZ16" s="341">
        <v>320.71622246436743</v>
      </c>
      <c r="HA16" s="341">
        <v>153.15208466393096</v>
      </c>
      <c r="HB16" s="341">
        <v>230.01636805862657</v>
      </c>
      <c r="HC16" s="341">
        <v>693.02759515742412</v>
      </c>
      <c r="HD16" s="341">
        <v>693.02759515742412</v>
      </c>
      <c r="HE16" s="341">
        <v>555.9209296521359</v>
      </c>
      <c r="HF16" s="341">
        <v>266.44177707275315</v>
      </c>
      <c r="HG16" s="341">
        <v>639.07919173072833</v>
      </c>
      <c r="HH16" s="341">
        <v>245.61772760533231</v>
      </c>
      <c r="HI16" s="341">
        <v>393.87542658765216</v>
      </c>
      <c r="HJ16" s="341">
        <v>388.33621459270046</v>
      </c>
      <c r="HK16" s="341">
        <v>796.5820523701027</v>
      </c>
      <c r="HL16" s="341">
        <v>478.22520639689913</v>
      </c>
      <c r="HM16" s="341">
        <v>540.51670071735248</v>
      </c>
      <c r="HN16" s="341">
        <v>505.82270388064438</v>
      </c>
      <c r="HO16" s="341">
        <v>140.5501121850738</v>
      </c>
      <c r="HP16" s="341">
        <v>568.3113231831245</v>
      </c>
      <c r="HQ16" s="341">
        <v>444.51683447032457</v>
      </c>
      <c r="HR16" s="341">
        <v>427.76121099805073</v>
      </c>
      <c r="HS16" s="341">
        <v>275.18647490934501</v>
      </c>
      <c r="HT16" s="341">
        <v>332.352719697103</v>
      </c>
      <c r="HU16" s="341">
        <v>558.06082411773343</v>
      </c>
      <c r="HV16" s="341">
        <v>727.5883086607397</v>
      </c>
      <c r="HW16" s="341">
        <v>452.79608371544811</v>
      </c>
      <c r="HX16" s="341">
        <v>1019.4318445513452</v>
      </c>
      <c r="HY16" s="341">
        <v>2338.8583430001022</v>
      </c>
      <c r="HZ16" s="341">
        <v>3054.8655589667701</v>
      </c>
      <c r="IA16" s="341">
        <v>3490.4920567476888</v>
      </c>
      <c r="IB16" s="341">
        <v>2748.3164994169692</v>
      </c>
      <c r="IC16" s="341">
        <v>1255.8832604924337</v>
      </c>
      <c r="ID16" s="341">
        <v>761.69093055136773</v>
      </c>
      <c r="IE16" s="341">
        <v>760.56805569336029</v>
      </c>
      <c r="IF16" s="341">
        <v>339.05496908601253</v>
      </c>
      <c r="IG16" s="341">
        <v>445.6995843624851</v>
      </c>
      <c r="IH16" s="341">
        <v>682.84093774066707</v>
      </c>
      <c r="II16" s="341">
        <v>324.46772041603288</v>
      </c>
      <c r="IJ16" s="341">
        <v>639.30802249039266</v>
      </c>
      <c r="IK16" s="341">
        <v>477.78616545377582</v>
      </c>
      <c r="IL16" s="341">
        <v>614.94366261752873</v>
      </c>
      <c r="IM16" s="341">
        <v>647.42579652068025</v>
      </c>
      <c r="IN16" s="341">
        <v>427.76175151984205</v>
      </c>
      <c r="IO16" s="341">
        <v>485.40067162098347</v>
      </c>
      <c r="IP16" s="341">
        <v>172.91676030342421</v>
      </c>
      <c r="IQ16" s="341">
        <v>432.77383152863695</v>
      </c>
      <c r="IR16" s="341">
        <v>293.2066805145019</v>
      </c>
      <c r="IS16" s="341">
        <v>336.09851905130444</v>
      </c>
      <c r="IT16" s="341">
        <v>235.37498810532998</v>
      </c>
      <c r="IU16" s="341">
        <v>906.99370928384712</v>
      </c>
      <c r="IV16" s="341">
        <v>293.2066805145019</v>
      </c>
      <c r="IW16" s="341">
        <v>341.4961436761605</v>
      </c>
      <c r="IX16" s="341">
        <v>157.20581719893249</v>
      </c>
      <c r="IY16" s="341">
        <v>495.03928702251216</v>
      </c>
      <c r="IZ16" s="341">
        <v>946.70480473814519</v>
      </c>
      <c r="JA16" s="341">
        <v>301.39950360580127</v>
      </c>
      <c r="JB16" s="341">
        <v>177.73606800418855</v>
      </c>
      <c r="JC16" s="341">
        <v>995.95812943995656</v>
      </c>
      <c r="JD16" s="341">
        <v>192.19399110648152</v>
      </c>
      <c r="JE16" s="341">
        <v>109.01274019128918</v>
      </c>
      <c r="JF16" s="341">
        <v>267.27880508438983</v>
      </c>
      <c r="JG16" s="341">
        <v>312.4839113175592</v>
      </c>
      <c r="JH16" s="341">
        <v>220.91706500303695</v>
      </c>
      <c r="JI16" s="341">
        <v>209.44711267521782</v>
      </c>
      <c r="JJ16" s="341">
        <v>806.96415864678261</v>
      </c>
      <c r="JK16" s="341">
        <v>168.29022491069045</v>
      </c>
      <c r="JL16" s="341">
        <v>293.3030666685172</v>
      </c>
      <c r="JM16" s="341">
        <v>148.82022179960254</v>
      </c>
      <c r="JN16" s="341">
        <v>733.27973187637895</v>
      </c>
      <c r="JO16" s="341">
        <v>755.35430551735988</v>
      </c>
      <c r="JP16" s="341">
        <v>461.96583702125105</v>
      </c>
      <c r="JQ16" s="341">
        <v>429.52730856345039</v>
      </c>
      <c r="JR16" s="341">
        <v>179.80212916609548</v>
      </c>
      <c r="JS16" s="341">
        <v>118.01445591314172</v>
      </c>
      <c r="JT16" s="341">
        <v>107.21191103941696</v>
      </c>
      <c r="JU16" s="341">
        <v>699.43646122343671</v>
      </c>
      <c r="JV16" s="341">
        <v>573.69854615367581</v>
      </c>
      <c r="JW16" s="341">
        <v>159.00027917093439</v>
      </c>
      <c r="JX16" s="341">
        <v>432.61669222609811</v>
      </c>
      <c r="JY16" s="341">
        <v>277.22069399491926</v>
      </c>
      <c r="JZ16" s="341">
        <v>118.01445591314172</v>
      </c>
      <c r="KA16" s="341">
        <v>143.75931976853911</v>
      </c>
      <c r="KB16" s="341">
        <v>569.888306303077</v>
      </c>
      <c r="KC16" s="341">
        <v>578.97032136316011</v>
      </c>
      <c r="KD16" s="341">
        <v>230.87993905520395</v>
      </c>
      <c r="KE16" s="341">
        <v>347.76162095870819</v>
      </c>
      <c r="KF16" s="341">
        <v>354.2493266502683</v>
      </c>
      <c r="KG16" s="341">
        <v>220.58199351304501</v>
      </c>
      <c r="KH16" s="341">
        <v>143.75931976853911</v>
      </c>
      <c r="KI16" s="341">
        <v>538.4795723994921</v>
      </c>
      <c r="KJ16" s="341">
        <v>373.30052590326238</v>
      </c>
      <c r="KK16" s="341">
        <v>567.10736501142821</v>
      </c>
      <c r="KL16" s="341">
        <v>426.33494544538104</v>
      </c>
      <c r="KM16" s="341">
        <v>305.9519620575428</v>
      </c>
      <c r="KN16" s="341">
        <v>57.730470291031111</v>
      </c>
      <c r="KO16" s="341">
        <v>143.75931976853911</v>
      </c>
      <c r="KP16" s="341">
        <v>210.49000688172919</v>
      </c>
      <c r="KQ16" s="341">
        <v>287.51863953707823</v>
      </c>
      <c r="KR16" s="341">
        <v>374.99891400961758</v>
      </c>
      <c r="KS16" s="341">
        <v>363.25320118165757</v>
      </c>
      <c r="KT16" s="341">
        <v>451.39913332534661</v>
      </c>
      <c r="KU16" s="341">
        <v>207.82969478331671</v>
      </c>
      <c r="KV16" s="341">
        <v>244.66025520533708</v>
      </c>
      <c r="KW16" s="341">
        <v>260.35816536426336</v>
      </c>
      <c r="KX16" s="341">
        <v>241.35246867028283</v>
      </c>
      <c r="KY16" s="341">
        <v>167.85502953505426</v>
      </c>
      <c r="KZ16" s="341">
        <v>316.6531233774819</v>
      </c>
      <c r="LA16" s="341">
        <v>271.42599625830104</v>
      </c>
      <c r="LB16" s="341">
        <v>245.34618316842088</v>
      </c>
      <c r="LC16" s="341">
        <v>239.84789770719905</v>
      </c>
      <c r="LD16" s="341">
        <v>299.78180830819622</v>
      </c>
      <c r="LE16" s="341">
        <v>262.21654567773078</v>
      </c>
      <c r="LF16" s="341">
        <v>841.20009067452645</v>
      </c>
      <c r="LG16" s="341">
        <v>115.11159135546151</v>
      </c>
      <c r="LH16" s="341">
        <v>362.75550820964418</v>
      </c>
      <c r="LI16" s="341">
        <v>228.47582065911101</v>
      </c>
      <c r="LJ16" s="341">
        <v>208.5363938573235</v>
      </c>
      <c r="LK16" s="341">
        <v>243.40904225582125</v>
      </c>
      <c r="LL16" s="341">
        <v>173.95419685911099</v>
      </c>
      <c r="LM16" s="341">
        <v>340.71491086817201</v>
      </c>
      <c r="LN16" s="341">
        <v>158.4228088387037</v>
      </c>
      <c r="LO16" s="341">
        <v>185.66075227816495</v>
      </c>
      <c r="LP16" s="341">
        <v>105.67937065911099</v>
      </c>
      <c r="LQ16" s="341">
        <v>110.29923385732349</v>
      </c>
      <c r="LR16" s="341">
        <v>182.09960772954281</v>
      </c>
      <c r="LS16" s="341">
        <v>664.97155909271214</v>
      </c>
      <c r="LT16" s="341">
        <v>298.83777591937496</v>
      </c>
      <c r="LU16" s="341">
        <v>177.47974453133031</v>
      </c>
      <c r="LV16" s="341">
        <v>187.29695382753187</v>
      </c>
      <c r="LW16" s="341">
        <v>115.11159135546151</v>
      </c>
      <c r="LX16" s="341">
        <v>278.07417409464904</v>
      </c>
      <c r="LY16" s="341">
        <v>330.15775371478975</v>
      </c>
      <c r="LZ16" s="341">
        <v>524.96867308673018</v>
      </c>
      <c r="MA16" s="341">
        <v>271.95604344322885</v>
      </c>
      <c r="MB16" s="341">
        <v>325.17838661564298</v>
      </c>
      <c r="MC16" s="341">
        <v>138.15990401858016</v>
      </c>
      <c r="MD16" s="341">
        <v>120.47107253960795</v>
      </c>
      <c r="ME16" s="341">
        <v>143.76266605971716</v>
      </c>
      <c r="MF16" s="341">
        <v>516.79440690988361</v>
      </c>
      <c r="MG16" s="341">
        <v>582.87427076084577</v>
      </c>
      <c r="MH16" s="341">
        <v>229.09764118140194</v>
      </c>
      <c r="MI16" s="341">
        <v>207.59051568273972</v>
      </c>
      <c r="MJ16" s="341">
        <v>266.4234133330657</v>
      </c>
      <c r="MK16" s="341">
        <v>85.405107052658664</v>
      </c>
      <c r="ML16" s="341">
        <v>34.910116751451724</v>
      </c>
      <c r="MM16" s="341">
        <v>642.01107344539207</v>
      </c>
      <c r="MN16" s="341">
        <v>270.3196317205045</v>
      </c>
      <c r="MO16" s="341">
        <v>352.27268928189244</v>
      </c>
      <c r="MP16" s="341">
        <v>567.28939721109055</v>
      </c>
      <c r="MQ16" s="341">
        <v>309.28181559489263</v>
      </c>
      <c r="MR16" s="341">
        <v>34.910116751451724</v>
      </c>
      <c r="MS16" s="341">
        <v>532.76890229838273</v>
      </c>
      <c r="MT16" s="341">
        <v>283.96746364664455</v>
      </c>
      <c r="MU16" s="341">
        <v>806.43633597044504</v>
      </c>
      <c r="MV16" s="341">
        <v>617.99815667829728</v>
      </c>
      <c r="MW16" s="341">
        <v>308.33248804889837</v>
      </c>
      <c r="MX16" s="341">
        <v>410.23642056264293</v>
      </c>
      <c r="MY16" s="341">
        <v>292.51829154860235</v>
      </c>
      <c r="MZ16" s="341">
        <v>35.703401194394417</v>
      </c>
      <c r="NA16" s="341">
        <v>239.40502516041505</v>
      </c>
      <c r="NB16" s="341">
        <v>201.33881973570945</v>
      </c>
      <c r="NC16" s="341">
        <v>591.27</v>
      </c>
      <c r="ND16" s="327"/>
    </row>
    <row r="17" spans="1:367" x14ac:dyDescent="0.3">
      <c r="A17" s="27" t="s">
        <v>9</v>
      </c>
      <c r="B17" s="50">
        <f t="shared" ref="B17:BM17" si="57">(B14-B15)/B15</f>
        <v>2.881517747858017</v>
      </c>
      <c r="C17" s="50">
        <f t="shared" si="57"/>
        <v>-0.2808398950131234</v>
      </c>
      <c r="D17" s="50">
        <f t="shared" si="57"/>
        <v>-0.23768913342503434</v>
      </c>
      <c r="E17" s="50">
        <f t="shared" si="57"/>
        <v>-0.45466970387243733</v>
      </c>
      <c r="F17" s="50">
        <f t="shared" si="57"/>
        <v>-1</v>
      </c>
      <c r="G17" s="50">
        <f t="shared" si="57"/>
        <v>-0.54762886597938154</v>
      </c>
      <c r="H17" s="50">
        <f t="shared" si="57"/>
        <v>-4.4049733570159774E-2</v>
      </c>
      <c r="I17" s="50">
        <f t="shared" si="57"/>
        <v>0.70122783083219653</v>
      </c>
      <c r="J17" s="452">
        <f t="shared" si="57"/>
        <v>-0.56202961883952407</v>
      </c>
      <c r="K17" s="50">
        <f t="shared" si="57"/>
        <v>-0.38594192263339971</v>
      </c>
      <c r="L17" s="50">
        <f t="shared" si="57"/>
        <v>0.45368663594470043</v>
      </c>
      <c r="M17" s="50">
        <f t="shared" si="57"/>
        <v>-0.63011301278438592</v>
      </c>
      <c r="N17" s="50">
        <f t="shared" si="57"/>
        <v>-0.5641185647425897</v>
      </c>
      <c r="O17" s="50">
        <f t="shared" si="57"/>
        <v>3.6322701688555354</v>
      </c>
      <c r="P17" s="50">
        <f t="shared" si="57"/>
        <v>0.80286436394271266</v>
      </c>
      <c r="Q17" s="50">
        <f t="shared" si="57"/>
        <v>-0.5630405097860719</v>
      </c>
      <c r="R17" s="50">
        <f t="shared" si="57"/>
        <v>1.1331360946745561</v>
      </c>
      <c r="S17" s="50">
        <f t="shared" si="57"/>
        <v>-0.76708860759493669</v>
      </c>
      <c r="T17" s="50">
        <f t="shared" si="57"/>
        <v>-0.55849056603773584</v>
      </c>
      <c r="U17" s="50">
        <f t="shared" si="57"/>
        <v>-0.76632801161103048</v>
      </c>
      <c r="V17" s="50">
        <f t="shared" si="57"/>
        <v>2.0397849462365589</v>
      </c>
      <c r="W17" s="50">
        <f t="shared" si="57"/>
        <v>-0.25557655954631375</v>
      </c>
      <c r="X17" s="50">
        <f t="shared" si="57"/>
        <v>0.38838230327592027</v>
      </c>
      <c r="Y17" s="50">
        <f t="shared" si="57"/>
        <v>-0.18405703175631888</v>
      </c>
      <c r="Z17" s="50">
        <f t="shared" si="57"/>
        <v>-0.61978589885566626</v>
      </c>
      <c r="AA17" s="50">
        <f t="shared" si="57"/>
        <v>-0.1131619741158657</v>
      </c>
      <c r="AB17" s="50">
        <f t="shared" si="57"/>
        <v>0.30587204206836116</v>
      </c>
      <c r="AC17" s="50">
        <f t="shared" si="57"/>
        <v>-0.46856287425149701</v>
      </c>
      <c r="AD17" s="50">
        <f t="shared" si="57"/>
        <v>-6.5725149375339464E-2</v>
      </c>
      <c r="AE17" s="50">
        <f t="shared" si="57"/>
        <v>1.0700347009593796</v>
      </c>
      <c r="AF17" s="50">
        <f t="shared" si="57"/>
        <v>-0.41198132245282743</v>
      </c>
      <c r="AG17" s="50">
        <f t="shared" si="57"/>
        <v>1.8476821192052979</v>
      </c>
      <c r="AH17" s="50">
        <f t="shared" si="57"/>
        <v>-0.89576547231270354</v>
      </c>
      <c r="AI17" s="50">
        <f t="shared" si="57"/>
        <v>0.30136986301369867</v>
      </c>
      <c r="AJ17" s="50">
        <f t="shared" si="57"/>
        <v>-0.38752362948960295</v>
      </c>
      <c r="AK17" s="50">
        <f t="shared" si="57"/>
        <v>0.65592264302981473</v>
      </c>
      <c r="AL17" s="50">
        <f t="shared" si="57"/>
        <v>-0.60801232665639449</v>
      </c>
      <c r="AM17" s="50">
        <f t="shared" si="57"/>
        <v>-0.84777376654632974</v>
      </c>
      <c r="AN17" s="50">
        <f t="shared" si="57"/>
        <v>-0.54030075187969928</v>
      </c>
      <c r="AO17" s="50">
        <f t="shared" si="57"/>
        <v>-0.76147633166342898</v>
      </c>
      <c r="AP17" s="50">
        <f t="shared" si="57"/>
        <v>-0.64437400950871637</v>
      </c>
      <c r="AQ17" s="50">
        <f t="shared" si="57"/>
        <v>0.87387640449438209</v>
      </c>
      <c r="AR17" s="50">
        <f t="shared" si="57"/>
        <v>1.3623529411764708</v>
      </c>
      <c r="AS17" s="50">
        <f t="shared" si="57"/>
        <v>-0.88895238095238094</v>
      </c>
      <c r="AT17" s="50">
        <f t="shared" si="57"/>
        <v>-0.73406593406593412</v>
      </c>
      <c r="AU17" s="50">
        <f t="shared" si="57"/>
        <v>-0.60654132393262838</v>
      </c>
      <c r="AV17" s="50">
        <f t="shared" si="57"/>
        <v>0.48867924528301898</v>
      </c>
      <c r="AW17" s="50" t="e">
        <f t="shared" si="57"/>
        <v>#DIV/0!</v>
      </c>
      <c r="AX17" s="50">
        <f t="shared" si="57"/>
        <v>2.9628571428571426</v>
      </c>
      <c r="AY17" s="50">
        <f t="shared" si="57"/>
        <v>8.4589665653495452</v>
      </c>
      <c r="AZ17" s="50">
        <f t="shared" si="57"/>
        <v>-0.51573976915005249</v>
      </c>
      <c r="BA17" s="50">
        <f t="shared" si="57"/>
        <v>-0.73175217812197479</v>
      </c>
      <c r="BB17" s="50">
        <f t="shared" si="57"/>
        <v>-0.72468619246861921</v>
      </c>
      <c r="BC17" s="50">
        <f t="shared" si="57"/>
        <v>-0.62208333333333343</v>
      </c>
      <c r="BD17" s="50">
        <f t="shared" si="57"/>
        <v>-0.3663533834586466</v>
      </c>
      <c r="BE17" s="50">
        <f t="shared" si="57"/>
        <v>7.9703947368421053</v>
      </c>
      <c r="BF17" s="50">
        <f t="shared" si="57"/>
        <v>0.50874524714828906</v>
      </c>
      <c r="BG17" s="50">
        <f t="shared" si="57"/>
        <v>-0.75765199161425567</v>
      </c>
      <c r="BH17" s="50">
        <f t="shared" si="57"/>
        <v>0.31527420235587794</v>
      </c>
      <c r="BI17" s="50">
        <f t="shared" si="57"/>
        <v>-0.5809729729729729</v>
      </c>
      <c r="BJ17" s="50">
        <f t="shared" si="57"/>
        <v>-0.39780219780219783</v>
      </c>
      <c r="BK17" s="50">
        <f t="shared" si="57"/>
        <v>-0.58417935702199664</v>
      </c>
      <c r="BL17" s="50">
        <f t="shared" si="57"/>
        <v>-0.58375751966682088</v>
      </c>
      <c r="BM17" s="50">
        <f t="shared" si="57"/>
        <v>0.2368257064672574</v>
      </c>
      <c r="BN17" s="50">
        <f t="shared" ref="BN17:DY17" si="58">(BN14-BN15)/BN15</f>
        <v>-0.3183673469387755</v>
      </c>
      <c r="BO17" s="50">
        <f t="shared" si="58"/>
        <v>-0.50100089935884418</v>
      </c>
      <c r="BP17" s="50">
        <f t="shared" si="58"/>
        <v>-0.52869983948635635</v>
      </c>
      <c r="BQ17" s="50">
        <f t="shared" si="58"/>
        <v>0.2316492659706387</v>
      </c>
      <c r="BR17" s="50">
        <f t="shared" si="58"/>
        <v>0.18913726510436479</v>
      </c>
      <c r="BS17" s="50">
        <f t="shared" si="58"/>
        <v>-0.18861386138613859</v>
      </c>
      <c r="BT17" s="50">
        <f t="shared" si="58"/>
        <v>-0.47799696509863432</v>
      </c>
      <c r="BU17" s="50">
        <f t="shared" si="58"/>
        <v>0.24115763546798036</v>
      </c>
      <c r="BV17" s="50">
        <f t="shared" ref="BV17" si="59">(BV14-BV15)/BV15</f>
        <v>-0.54193083573487033</v>
      </c>
      <c r="BW17" s="50">
        <f t="shared" si="58"/>
        <v>8.7961476725521598E-2</v>
      </c>
      <c r="BX17" s="50">
        <f t="shared" si="58"/>
        <v>-0.86516419832582092</v>
      </c>
      <c r="BY17" s="50">
        <f t="shared" si="58"/>
        <v>2.5990099009900989E-2</v>
      </c>
      <c r="BZ17" s="50">
        <f t="shared" si="58"/>
        <v>-0.13717754172989374</v>
      </c>
      <c r="CA17" s="50">
        <f t="shared" si="58"/>
        <v>-0.24000000000000002</v>
      </c>
      <c r="CB17" s="50">
        <f t="shared" si="58"/>
        <v>0.23884546001202636</v>
      </c>
      <c r="CC17" s="50">
        <f t="shared" si="58"/>
        <v>-0.5898902821316615</v>
      </c>
      <c r="CD17" s="50">
        <f t="shared" si="58"/>
        <v>-0.22643391521197009</v>
      </c>
      <c r="CE17" s="50">
        <f t="shared" si="58"/>
        <v>-0.5968915845337377</v>
      </c>
      <c r="CF17" s="50">
        <f t="shared" si="58"/>
        <v>-0.28716200863440133</v>
      </c>
      <c r="CG17" s="50">
        <f t="shared" si="58"/>
        <v>0.76168132942326494</v>
      </c>
      <c r="CH17" s="50">
        <f t="shared" si="58"/>
        <v>4.9803430079155673</v>
      </c>
      <c r="CI17" s="50">
        <f t="shared" si="58"/>
        <v>-1.0092165898617502E-2</v>
      </c>
      <c r="CJ17" s="50">
        <f t="shared" si="58"/>
        <v>-0.86287809349220901</v>
      </c>
      <c r="CK17" s="50">
        <f t="shared" ref="CK17" si="60">(CK14-CK15)/CK15</f>
        <v>0.25233160621761652</v>
      </c>
      <c r="CL17" s="50">
        <f>(CK14-CL15)/CL15</f>
        <v>-0.37625806451612909</v>
      </c>
      <c r="CM17" s="50">
        <f t="shared" si="58"/>
        <v>-0.68695652173913035</v>
      </c>
      <c r="CN17" s="50">
        <f t="shared" si="58"/>
        <v>0.41383620689655171</v>
      </c>
      <c r="CO17" s="50">
        <f t="shared" si="58"/>
        <v>3.48</v>
      </c>
      <c r="CP17" s="50">
        <f t="shared" si="58"/>
        <v>-0.77102473498233215</v>
      </c>
      <c r="CQ17" s="50">
        <f t="shared" si="58"/>
        <v>1.3821888412017165</v>
      </c>
      <c r="CR17" s="50">
        <f t="shared" si="58"/>
        <v>0.93140243902439024</v>
      </c>
      <c r="CS17" s="50">
        <f t="shared" si="58"/>
        <v>-0.87488584474885844</v>
      </c>
      <c r="CT17" s="50">
        <f t="shared" si="58"/>
        <v>-0.52523961661341856</v>
      </c>
      <c r="CU17" s="50">
        <f t="shared" si="58"/>
        <v>-7.6851851851851824E-2</v>
      </c>
      <c r="CV17" s="50">
        <f t="shared" si="58"/>
        <v>-0.27536945812807884</v>
      </c>
      <c r="CW17" s="50">
        <f t="shared" si="58"/>
        <v>-0.12769070010449327</v>
      </c>
      <c r="CX17" s="50">
        <f t="shared" si="58"/>
        <v>-5.8148148148148109E-2</v>
      </c>
      <c r="CY17" s="50">
        <f t="shared" si="58"/>
        <v>-0.62105263157894741</v>
      </c>
      <c r="CZ17" s="50">
        <f t="shared" si="58"/>
        <v>-0.43488372093023253</v>
      </c>
      <c r="DA17" s="50">
        <f t="shared" si="58"/>
        <v>-0.88114558472553695</v>
      </c>
      <c r="DB17" s="50">
        <f t="shared" si="58"/>
        <v>13.325327510917033</v>
      </c>
      <c r="DC17" s="50">
        <f t="shared" si="58"/>
        <v>0.79732441471571902</v>
      </c>
      <c r="DD17" s="50">
        <f t="shared" si="58"/>
        <v>2.2770642201834803E-2</v>
      </c>
      <c r="DE17" s="50">
        <f t="shared" si="58"/>
        <v>1.8829333333333331</v>
      </c>
      <c r="DF17" s="50">
        <f t="shared" si="58"/>
        <v>0.37131970904052647</v>
      </c>
      <c r="DG17" s="50">
        <f t="shared" si="58"/>
        <v>-0.72251759582763675</v>
      </c>
      <c r="DH17" s="50">
        <f t="shared" si="58"/>
        <v>-0.51198665832812174</v>
      </c>
      <c r="DI17" s="50">
        <f t="shared" si="58"/>
        <v>2.168478260869565</v>
      </c>
      <c r="DJ17" s="50">
        <f t="shared" si="58"/>
        <v>-0.14987468671679202</v>
      </c>
      <c r="DK17" s="50">
        <f t="shared" si="58"/>
        <v>-0.46</v>
      </c>
      <c r="DL17" s="50">
        <f t="shared" si="58"/>
        <v>-0.29382183908045978</v>
      </c>
      <c r="DM17" s="50">
        <f t="shared" si="58"/>
        <v>-0.58938053097345133</v>
      </c>
      <c r="DN17" s="50">
        <f t="shared" si="58"/>
        <v>-0.309181141439206</v>
      </c>
      <c r="DO17" s="50">
        <f t="shared" si="58"/>
        <v>-0.43064066852367688</v>
      </c>
      <c r="DP17" s="50">
        <f t="shared" si="58"/>
        <v>-0.30710059171597637</v>
      </c>
      <c r="DQ17" s="50">
        <f t="shared" si="58"/>
        <v>16.274011299435031</v>
      </c>
      <c r="DR17" s="50">
        <f t="shared" si="58"/>
        <v>-0.68485135135135133</v>
      </c>
      <c r="DS17" s="50">
        <f t="shared" si="58"/>
        <v>-0.50992248062015499</v>
      </c>
      <c r="DT17" s="50">
        <f t="shared" si="58"/>
        <v>-0.39437037037037037</v>
      </c>
      <c r="DU17" s="50">
        <f t="shared" si="58"/>
        <v>-0.53536754507628292</v>
      </c>
      <c r="DV17" s="50">
        <f t="shared" si="58"/>
        <v>-0.53383177570093465</v>
      </c>
      <c r="DW17" s="50">
        <f t="shared" si="58"/>
        <v>3.7735849056604012E-3</v>
      </c>
      <c r="DX17" s="50">
        <f t="shared" si="58"/>
        <v>0.21618497109826598</v>
      </c>
      <c r="DY17" s="50">
        <f t="shared" si="58"/>
        <v>-0.13803748621830214</v>
      </c>
      <c r="DZ17" s="50">
        <f t="shared" ref="DZ17:GI17" si="61">(DZ14-DZ15)/DZ15</f>
        <v>7.2467166979362188E-2</v>
      </c>
      <c r="EA17" s="50">
        <f t="shared" si="61"/>
        <v>-0.20315033896052098</v>
      </c>
      <c r="EB17" s="50">
        <f t="shared" si="61"/>
        <v>-0.73009554140127386</v>
      </c>
      <c r="EC17" s="50">
        <f t="shared" si="61"/>
        <v>0.70317460317460312</v>
      </c>
      <c r="ED17" s="50">
        <f t="shared" si="61"/>
        <v>2.0569444444444445</v>
      </c>
      <c r="EE17" s="50">
        <f t="shared" si="61"/>
        <v>0.73414008321775315</v>
      </c>
      <c r="EF17" s="50">
        <f t="shared" si="61"/>
        <v>-0.39770627588403951</v>
      </c>
      <c r="EG17" s="50">
        <f t="shared" si="61"/>
        <v>0.14443339960238571</v>
      </c>
      <c r="EH17" s="50">
        <f t="shared" si="61"/>
        <v>3.8682452233031934E-3</v>
      </c>
      <c r="EI17" s="50">
        <f t="shared" si="61"/>
        <v>-0.18970588235294117</v>
      </c>
      <c r="EJ17" s="50">
        <f t="shared" si="61"/>
        <v>-0.58869047619047621</v>
      </c>
      <c r="EK17" s="50">
        <f t="shared" si="61"/>
        <v>1.481012658227848</v>
      </c>
      <c r="EL17" s="50">
        <f t="shared" si="61"/>
        <v>0.54345403899721456</v>
      </c>
      <c r="EM17" s="50">
        <f t="shared" si="61"/>
        <v>-0.41721721721721716</v>
      </c>
      <c r="EN17" s="50">
        <f t="shared" si="61"/>
        <v>1.8714975845410626</v>
      </c>
      <c r="EO17" s="50">
        <f t="shared" si="61"/>
        <v>2.2017543859649122</v>
      </c>
      <c r="EP17" s="50">
        <f t="shared" si="61"/>
        <v>-0.64847715736040612</v>
      </c>
      <c r="EQ17" s="50">
        <f t="shared" si="61"/>
        <v>2.0099173553719005</v>
      </c>
      <c r="ER17" s="50">
        <f t="shared" si="61"/>
        <v>2.3213235294117647</v>
      </c>
      <c r="ES17" s="50">
        <f t="shared" si="61"/>
        <v>0.90546075085324218</v>
      </c>
      <c r="ET17" s="50">
        <f t="shared" si="61"/>
        <v>-0.16967608545830465</v>
      </c>
      <c r="EU17" s="50">
        <f t="shared" si="61"/>
        <v>0.81629287598944611</v>
      </c>
      <c r="EV17" s="50">
        <f t="shared" si="61"/>
        <v>-0.71412587412587414</v>
      </c>
      <c r="EW17" s="50">
        <f t="shared" si="61"/>
        <v>-0.48723958333333334</v>
      </c>
      <c r="EX17" s="207">
        <f t="shared" si="61"/>
        <v>-0.78453531598513015</v>
      </c>
      <c r="EY17" s="207">
        <f t="shared" si="61"/>
        <v>2.0175718849840254</v>
      </c>
      <c r="EZ17" s="207">
        <f t="shared" si="61"/>
        <v>0.41188118811881191</v>
      </c>
      <c r="FA17" s="207">
        <f t="shared" si="61"/>
        <v>-0.34106670029000125</v>
      </c>
      <c r="FB17" s="207">
        <f t="shared" si="61"/>
        <v>-0.71702395964691046</v>
      </c>
      <c r="FC17" s="207">
        <f t="shared" si="61"/>
        <v>-0.15781393920785994</v>
      </c>
      <c r="FD17" s="207">
        <f t="shared" si="61"/>
        <v>-0.57649173172752632</v>
      </c>
      <c r="FE17" s="207">
        <f t="shared" si="61"/>
        <v>0.30870712401055417</v>
      </c>
      <c r="FF17" s="207">
        <f t="shared" si="61"/>
        <v>-0.61630972310415832</v>
      </c>
      <c r="FG17" s="207">
        <f t="shared" si="61"/>
        <v>1.1260504201680672</v>
      </c>
      <c r="FH17" s="207">
        <f t="shared" si="61"/>
        <v>-0.14493996569468262</v>
      </c>
      <c r="FI17" s="207">
        <f t="shared" si="61"/>
        <v>0.42849686847599161</v>
      </c>
      <c r="FJ17" s="207">
        <f t="shared" si="61"/>
        <v>-0.66284434118818458</v>
      </c>
      <c r="FK17" s="207">
        <f t="shared" si="61"/>
        <v>-0.82188428779970379</v>
      </c>
      <c r="FL17" s="207">
        <f t="shared" si="61"/>
        <v>-3.3003300330033E-2</v>
      </c>
      <c r="FM17" s="207">
        <f t="shared" si="61"/>
        <v>8.0314960629921259</v>
      </c>
      <c r="FN17" s="207">
        <f t="shared" si="61"/>
        <v>-0.59882869692532947</v>
      </c>
      <c r="FO17" s="207">
        <f t="shared" si="61"/>
        <v>-0.4665914043424611</v>
      </c>
      <c r="FP17" s="207">
        <f t="shared" si="61"/>
        <v>-1.9206145966709345E-2</v>
      </c>
      <c r="FQ17" s="207">
        <f t="shared" si="61"/>
        <v>-0.2834224598930481</v>
      </c>
      <c r="FR17" s="207">
        <f t="shared" si="61"/>
        <v>0.35621761658031087</v>
      </c>
      <c r="FS17" s="207">
        <f t="shared" si="61"/>
        <v>-0.42689161554192229</v>
      </c>
      <c r="FT17" s="207">
        <f t="shared" si="61"/>
        <v>1.7578746420617244</v>
      </c>
      <c r="FU17" s="207">
        <f t="shared" si="61"/>
        <v>3.3876967095851209</v>
      </c>
      <c r="FV17" s="207">
        <f t="shared" si="61"/>
        <v>1.1235673352435531</v>
      </c>
      <c r="FW17" s="207">
        <f t="shared" si="61"/>
        <v>-0.3172670807453416</v>
      </c>
      <c r="FX17" s="207">
        <f t="shared" si="61"/>
        <v>-0.5147912634780204</v>
      </c>
      <c r="FY17" s="207">
        <f t="shared" si="61"/>
        <v>-0.73019408208717784</v>
      </c>
      <c r="FZ17" s="207">
        <f t="shared" si="61"/>
        <v>-0.31813186813186817</v>
      </c>
      <c r="GA17" s="207" t="e">
        <f t="shared" si="61"/>
        <v>#DIV/0!</v>
      </c>
      <c r="GB17" s="207">
        <f t="shared" si="61"/>
        <v>5.4090909090909092</v>
      </c>
      <c r="GC17" s="207" t="e">
        <f t="shared" si="61"/>
        <v>#DIV/0!</v>
      </c>
      <c r="GD17" s="207">
        <f t="shared" si="61"/>
        <v>-0.37864644107351225</v>
      </c>
      <c r="GE17" s="207">
        <f t="shared" si="61"/>
        <v>0.62531328320801993</v>
      </c>
      <c r="GF17" s="207">
        <f t="shared" si="61"/>
        <v>-0.91851823908861152</v>
      </c>
      <c r="GG17" s="207">
        <f t="shared" si="61"/>
        <v>0.32710926694329195</v>
      </c>
      <c r="GH17" s="207">
        <f t="shared" si="61"/>
        <v>4.5701754385964914</v>
      </c>
      <c r="GI17" s="207">
        <f t="shared" si="61"/>
        <v>1.4358974358974359</v>
      </c>
      <c r="GJ17" s="207">
        <f>(GJ14-GJ15)/GJ15</f>
        <v>-9.7994530537830443E-2</v>
      </c>
      <c r="GK17" s="207">
        <f>(GK14-GK15)/GK15</f>
        <v>-0.28436657681940702</v>
      </c>
      <c r="GL17" s="207">
        <f t="shared" ref="GL17:IW17" si="62">(GL14-GL15)/GL15</f>
        <v>-0.75174266247379451</v>
      </c>
      <c r="GM17" s="207">
        <f t="shared" si="62"/>
        <v>0.62464249317860543</v>
      </c>
      <c r="GN17" s="207">
        <f t="shared" si="62"/>
        <v>-0.91422757865080617</v>
      </c>
      <c r="GO17" s="207">
        <f t="shared" si="62"/>
        <v>2.496993987975952</v>
      </c>
      <c r="GP17" s="207">
        <f t="shared" si="62"/>
        <v>-0.49017038007863695</v>
      </c>
      <c r="GQ17" s="207">
        <f t="shared" si="62"/>
        <v>-0.43556975505857293</v>
      </c>
      <c r="GR17" s="207">
        <f t="shared" si="62"/>
        <v>0.32808532249873029</v>
      </c>
      <c r="GS17" s="207">
        <f t="shared" si="62"/>
        <v>-0.88721663178736576</v>
      </c>
      <c r="GT17" s="207">
        <f t="shared" si="62"/>
        <v>-0.75479268836379854</v>
      </c>
      <c r="GU17" s="207">
        <f t="shared" si="62"/>
        <v>-0.90963311042833905</v>
      </c>
      <c r="GV17" s="207">
        <f t="shared" si="62"/>
        <v>1.6223337515683816</v>
      </c>
      <c r="GW17" s="207">
        <f t="shared" si="62"/>
        <v>0.7603748326639892</v>
      </c>
      <c r="GX17" s="207">
        <f t="shared" si="62"/>
        <v>-0.8032602585722316</v>
      </c>
      <c r="GY17" s="207">
        <f t="shared" si="62"/>
        <v>-0.11483654652137469</v>
      </c>
      <c r="GZ17" s="207">
        <f t="shared" si="62"/>
        <v>-0.57752429235318969</v>
      </c>
      <c r="HA17" s="207">
        <f t="shared" si="62"/>
        <v>-0.59883296863603208</v>
      </c>
      <c r="HB17" s="207">
        <f t="shared" si="62"/>
        <v>-0.32594367884961056</v>
      </c>
      <c r="HC17" s="207" t="e">
        <f t="shared" si="62"/>
        <v>#DIV/0!</v>
      </c>
      <c r="HD17" s="207">
        <f t="shared" si="62"/>
        <v>-1</v>
      </c>
      <c r="HE17" s="207">
        <f t="shared" si="62"/>
        <v>-1</v>
      </c>
      <c r="HF17" s="207">
        <f t="shared" si="62"/>
        <v>-1</v>
      </c>
      <c r="HG17" s="207">
        <f t="shared" si="62"/>
        <v>-1</v>
      </c>
      <c r="HH17" s="207">
        <f t="shared" si="62"/>
        <v>-1</v>
      </c>
      <c r="HI17" s="207">
        <f t="shared" si="62"/>
        <v>-1</v>
      </c>
      <c r="HJ17" s="207">
        <f t="shared" si="62"/>
        <v>-1</v>
      </c>
      <c r="HK17" s="207">
        <f t="shared" si="62"/>
        <v>-1</v>
      </c>
      <c r="HL17" s="207">
        <f t="shared" si="62"/>
        <v>-1</v>
      </c>
      <c r="HM17" s="207">
        <f t="shared" si="62"/>
        <v>-1</v>
      </c>
      <c r="HN17" s="207">
        <f t="shared" si="62"/>
        <v>-1</v>
      </c>
      <c r="HO17" s="207">
        <f t="shared" si="62"/>
        <v>-1</v>
      </c>
      <c r="HP17" s="207">
        <f t="shared" si="62"/>
        <v>-1</v>
      </c>
      <c r="HQ17" s="207">
        <f t="shared" si="62"/>
        <v>-1</v>
      </c>
      <c r="HR17" s="207">
        <f t="shared" si="62"/>
        <v>-1</v>
      </c>
      <c r="HS17" s="207">
        <f t="shared" si="62"/>
        <v>-1</v>
      </c>
      <c r="HT17" s="207">
        <f t="shared" si="62"/>
        <v>-1</v>
      </c>
      <c r="HU17" s="207">
        <f t="shared" si="62"/>
        <v>-1</v>
      </c>
      <c r="HV17" s="207">
        <f t="shared" si="62"/>
        <v>-1</v>
      </c>
      <c r="HW17" s="207">
        <f t="shared" si="62"/>
        <v>-1</v>
      </c>
      <c r="HX17" s="207">
        <f t="shared" si="62"/>
        <v>-1</v>
      </c>
      <c r="HY17" s="207">
        <f t="shared" si="62"/>
        <v>-1</v>
      </c>
      <c r="HZ17" s="207">
        <f t="shared" si="62"/>
        <v>-1</v>
      </c>
      <c r="IA17" s="207">
        <f t="shared" si="62"/>
        <v>-1</v>
      </c>
      <c r="IB17" s="207">
        <f t="shared" si="62"/>
        <v>-1</v>
      </c>
      <c r="IC17" s="207">
        <f t="shared" si="62"/>
        <v>-1</v>
      </c>
      <c r="ID17" s="207">
        <f t="shared" si="62"/>
        <v>-1</v>
      </c>
      <c r="IE17" s="207">
        <f t="shared" si="62"/>
        <v>-1</v>
      </c>
      <c r="IF17" s="207">
        <f t="shared" si="62"/>
        <v>-1</v>
      </c>
      <c r="IG17" s="207">
        <f t="shared" si="62"/>
        <v>-1</v>
      </c>
      <c r="IH17" s="207">
        <f t="shared" si="62"/>
        <v>-1</v>
      </c>
      <c r="II17" s="207">
        <f t="shared" si="62"/>
        <v>-1</v>
      </c>
      <c r="IJ17" s="207">
        <f t="shared" si="62"/>
        <v>-1</v>
      </c>
      <c r="IK17" s="207">
        <f t="shared" si="62"/>
        <v>-1</v>
      </c>
      <c r="IL17" s="207">
        <f t="shared" si="62"/>
        <v>-1</v>
      </c>
      <c r="IM17" s="207">
        <f t="shared" si="62"/>
        <v>-1</v>
      </c>
      <c r="IN17" s="207">
        <f t="shared" si="62"/>
        <v>-1</v>
      </c>
      <c r="IO17" s="207">
        <f t="shared" si="62"/>
        <v>-1</v>
      </c>
      <c r="IP17" s="207">
        <f t="shared" si="62"/>
        <v>-1</v>
      </c>
      <c r="IQ17" s="207">
        <f t="shared" si="62"/>
        <v>-1</v>
      </c>
      <c r="IR17" s="207">
        <f t="shared" si="62"/>
        <v>-1</v>
      </c>
      <c r="IS17" s="207">
        <f t="shared" si="62"/>
        <v>-1</v>
      </c>
      <c r="IT17" s="207">
        <f t="shared" si="62"/>
        <v>-1</v>
      </c>
      <c r="IU17" s="207">
        <f t="shared" si="62"/>
        <v>-1</v>
      </c>
      <c r="IV17" s="207">
        <f t="shared" si="62"/>
        <v>-1</v>
      </c>
      <c r="IW17" s="207">
        <f t="shared" si="62"/>
        <v>-1</v>
      </c>
      <c r="IX17" s="207">
        <f t="shared" ref="IX17:LI17" si="63">(IX14-IX15)/IX15</f>
        <v>-1</v>
      </c>
      <c r="IY17" s="207">
        <f t="shared" si="63"/>
        <v>-1</v>
      </c>
      <c r="IZ17" s="207">
        <f t="shared" si="63"/>
        <v>-1</v>
      </c>
      <c r="JA17" s="207">
        <f t="shared" si="63"/>
        <v>-1</v>
      </c>
      <c r="JB17" s="207">
        <f t="shared" si="63"/>
        <v>-1</v>
      </c>
      <c r="JC17" s="207">
        <f t="shared" si="63"/>
        <v>-1</v>
      </c>
      <c r="JD17" s="207">
        <f t="shared" si="63"/>
        <v>-1</v>
      </c>
      <c r="JE17" s="207">
        <f t="shared" si="63"/>
        <v>-1</v>
      </c>
      <c r="JF17" s="207">
        <f t="shared" si="63"/>
        <v>-1</v>
      </c>
      <c r="JG17" s="207">
        <f t="shared" si="63"/>
        <v>-1</v>
      </c>
      <c r="JH17" s="207">
        <f t="shared" si="63"/>
        <v>-1</v>
      </c>
      <c r="JI17" s="207">
        <f t="shared" si="63"/>
        <v>-1</v>
      </c>
      <c r="JJ17" s="207">
        <f t="shared" si="63"/>
        <v>-1</v>
      </c>
      <c r="JK17" s="207">
        <f t="shared" si="63"/>
        <v>-1</v>
      </c>
      <c r="JL17" s="207">
        <f t="shared" si="63"/>
        <v>-1</v>
      </c>
      <c r="JM17" s="207">
        <f t="shared" si="63"/>
        <v>-1</v>
      </c>
      <c r="JN17" s="207">
        <f t="shared" si="63"/>
        <v>-1</v>
      </c>
      <c r="JO17" s="207">
        <f t="shared" si="63"/>
        <v>-1</v>
      </c>
      <c r="JP17" s="207">
        <f t="shared" si="63"/>
        <v>-1</v>
      </c>
      <c r="JQ17" s="207">
        <f t="shared" si="63"/>
        <v>-1</v>
      </c>
      <c r="JR17" s="207">
        <f t="shared" si="63"/>
        <v>-1</v>
      </c>
      <c r="JS17" s="207">
        <f t="shared" si="63"/>
        <v>-1</v>
      </c>
      <c r="JT17" s="207">
        <f t="shared" si="63"/>
        <v>-1</v>
      </c>
      <c r="JU17" s="207" t="e">
        <f t="shared" si="63"/>
        <v>#DIV/0!</v>
      </c>
      <c r="JV17" s="207">
        <f t="shared" si="63"/>
        <v>-1</v>
      </c>
      <c r="JW17" s="207">
        <f t="shared" si="63"/>
        <v>-1</v>
      </c>
      <c r="JX17" s="207">
        <f t="shared" si="63"/>
        <v>-1</v>
      </c>
      <c r="JY17" s="207">
        <f t="shared" si="63"/>
        <v>-1</v>
      </c>
      <c r="JZ17" s="207">
        <f t="shared" si="63"/>
        <v>-1</v>
      </c>
      <c r="KA17" s="207">
        <f t="shared" si="63"/>
        <v>-1</v>
      </c>
      <c r="KB17" s="207">
        <f t="shared" si="63"/>
        <v>-1</v>
      </c>
      <c r="KC17" s="207">
        <f t="shared" si="63"/>
        <v>-1</v>
      </c>
      <c r="KD17" s="207">
        <f t="shared" si="63"/>
        <v>-1</v>
      </c>
      <c r="KE17" s="207">
        <f t="shared" si="63"/>
        <v>-1</v>
      </c>
      <c r="KF17" s="207">
        <f t="shared" si="63"/>
        <v>-1</v>
      </c>
      <c r="KG17" s="207">
        <f t="shared" si="63"/>
        <v>-1</v>
      </c>
      <c r="KH17" s="207">
        <f t="shared" si="63"/>
        <v>-1</v>
      </c>
      <c r="KI17" s="207">
        <f t="shared" si="63"/>
        <v>-1</v>
      </c>
      <c r="KJ17" s="207" t="e">
        <f t="shared" si="63"/>
        <v>#DIV/0!</v>
      </c>
      <c r="KK17" s="207">
        <f t="shared" si="63"/>
        <v>-1</v>
      </c>
      <c r="KL17" s="207">
        <f t="shared" si="63"/>
        <v>-1</v>
      </c>
      <c r="KM17" s="207">
        <f t="shared" si="63"/>
        <v>-1</v>
      </c>
      <c r="KN17" s="207">
        <f t="shared" si="63"/>
        <v>-1</v>
      </c>
      <c r="KO17" s="207">
        <f t="shared" si="63"/>
        <v>-1</v>
      </c>
      <c r="KP17" s="207">
        <f t="shared" si="63"/>
        <v>-1</v>
      </c>
      <c r="KQ17" s="207">
        <f t="shared" si="63"/>
        <v>-1</v>
      </c>
      <c r="KR17" s="207">
        <f t="shared" si="63"/>
        <v>-1</v>
      </c>
      <c r="KS17" s="207">
        <f t="shared" si="63"/>
        <v>-1</v>
      </c>
      <c r="KT17" s="207">
        <f t="shared" si="63"/>
        <v>-1</v>
      </c>
      <c r="KU17" s="207">
        <f t="shared" si="63"/>
        <v>-1</v>
      </c>
      <c r="KV17" s="207">
        <f t="shared" si="63"/>
        <v>-1</v>
      </c>
      <c r="KW17" s="207">
        <f t="shared" si="63"/>
        <v>-1</v>
      </c>
      <c r="KX17" s="207" t="e">
        <f t="shared" si="63"/>
        <v>#DIV/0!</v>
      </c>
      <c r="KY17" s="207">
        <f t="shared" si="63"/>
        <v>-1</v>
      </c>
      <c r="KZ17" s="207">
        <f t="shared" si="63"/>
        <v>-1</v>
      </c>
      <c r="LA17" s="207">
        <f t="shared" si="63"/>
        <v>-1</v>
      </c>
      <c r="LB17" s="207">
        <f t="shared" si="63"/>
        <v>-1</v>
      </c>
      <c r="LC17" s="207">
        <f t="shared" si="63"/>
        <v>-1</v>
      </c>
      <c r="LD17" s="207">
        <f t="shared" si="63"/>
        <v>-1</v>
      </c>
      <c r="LE17" s="207">
        <f t="shared" si="63"/>
        <v>-1</v>
      </c>
      <c r="LF17" s="207">
        <f t="shared" si="63"/>
        <v>-1</v>
      </c>
      <c r="LG17" s="207">
        <f t="shared" si="63"/>
        <v>-1</v>
      </c>
      <c r="LH17" s="207">
        <f t="shared" si="63"/>
        <v>-1</v>
      </c>
      <c r="LI17" s="207">
        <f t="shared" si="63"/>
        <v>-1</v>
      </c>
      <c r="LJ17" s="207">
        <f t="shared" ref="LJ17:NC17" si="64">(LJ14-LJ15)/LJ15</f>
        <v>-1</v>
      </c>
      <c r="LK17" s="207">
        <f t="shared" si="64"/>
        <v>-1</v>
      </c>
      <c r="LL17" s="207">
        <f t="shared" si="64"/>
        <v>-1</v>
      </c>
      <c r="LM17" s="207">
        <f t="shared" si="64"/>
        <v>-1</v>
      </c>
      <c r="LN17" s="207">
        <f t="shared" si="64"/>
        <v>-1</v>
      </c>
      <c r="LO17" s="207">
        <f t="shared" si="64"/>
        <v>-1</v>
      </c>
      <c r="LP17" s="207">
        <f t="shared" si="64"/>
        <v>-1</v>
      </c>
      <c r="LQ17" s="207">
        <f t="shared" si="64"/>
        <v>-1</v>
      </c>
      <c r="LR17" s="207">
        <f t="shared" si="64"/>
        <v>-1</v>
      </c>
      <c r="LS17" s="207" t="e">
        <f t="shared" si="64"/>
        <v>#DIV/0!</v>
      </c>
      <c r="LT17" s="207">
        <f t="shared" si="64"/>
        <v>-1</v>
      </c>
      <c r="LU17" s="207">
        <f t="shared" si="64"/>
        <v>-1</v>
      </c>
      <c r="LV17" s="207">
        <f t="shared" si="64"/>
        <v>-1</v>
      </c>
      <c r="LW17" s="207">
        <f t="shared" si="64"/>
        <v>-1</v>
      </c>
      <c r="LX17" s="207">
        <f t="shared" si="64"/>
        <v>-1</v>
      </c>
      <c r="LY17" s="207">
        <f t="shared" si="64"/>
        <v>-1</v>
      </c>
      <c r="LZ17" s="207">
        <f t="shared" si="64"/>
        <v>-1</v>
      </c>
      <c r="MA17" s="207">
        <f t="shared" si="64"/>
        <v>-1</v>
      </c>
      <c r="MB17" s="207">
        <f t="shared" si="64"/>
        <v>-1</v>
      </c>
      <c r="MC17" s="207">
        <f t="shared" si="64"/>
        <v>-1</v>
      </c>
      <c r="MD17" s="207">
        <f t="shared" si="64"/>
        <v>-1</v>
      </c>
      <c r="ME17" s="207">
        <f t="shared" si="64"/>
        <v>-1</v>
      </c>
      <c r="MF17" s="207">
        <f t="shared" si="64"/>
        <v>-1</v>
      </c>
      <c r="MG17" s="207">
        <f t="shared" si="64"/>
        <v>-1</v>
      </c>
      <c r="MH17" s="207">
        <f t="shared" si="64"/>
        <v>-1</v>
      </c>
      <c r="MI17" s="207">
        <f t="shared" si="64"/>
        <v>-1</v>
      </c>
      <c r="MJ17" s="207">
        <f t="shared" si="64"/>
        <v>-1</v>
      </c>
      <c r="MK17" s="207">
        <f t="shared" si="64"/>
        <v>-1</v>
      </c>
      <c r="ML17" s="207">
        <f t="shared" si="64"/>
        <v>-1</v>
      </c>
      <c r="MM17" s="207">
        <f t="shared" si="64"/>
        <v>-1</v>
      </c>
      <c r="MN17" s="207">
        <f t="shared" si="64"/>
        <v>-1</v>
      </c>
      <c r="MO17" s="207">
        <f t="shared" si="64"/>
        <v>-1</v>
      </c>
      <c r="MP17" s="207">
        <f t="shared" si="64"/>
        <v>-1</v>
      </c>
      <c r="MQ17" s="207">
        <f t="shared" si="64"/>
        <v>-1</v>
      </c>
      <c r="MR17" s="207">
        <f t="shared" si="64"/>
        <v>-1</v>
      </c>
      <c r="MS17" s="207">
        <f t="shared" si="64"/>
        <v>-1</v>
      </c>
      <c r="MT17" s="207">
        <f t="shared" si="64"/>
        <v>-1</v>
      </c>
      <c r="MU17" s="207">
        <f t="shared" si="64"/>
        <v>-1</v>
      </c>
      <c r="MV17" s="207">
        <f t="shared" si="64"/>
        <v>-1</v>
      </c>
      <c r="MW17" s="207">
        <f t="shared" si="64"/>
        <v>-1</v>
      </c>
      <c r="MX17" s="207">
        <f t="shared" si="64"/>
        <v>-1</v>
      </c>
      <c r="MY17" s="207">
        <f t="shared" si="64"/>
        <v>-1</v>
      </c>
      <c r="MZ17" s="207">
        <f t="shared" si="64"/>
        <v>-1</v>
      </c>
      <c r="NA17" s="207">
        <f t="shared" si="64"/>
        <v>-1</v>
      </c>
      <c r="NB17" s="207">
        <f t="shared" si="64"/>
        <v>-1</v>
      </c>
      <c r="NC17" s="207">
        <f t="shared" si="64"/>
        <v>-1</v>
      </c>
    </row>
    <row r="18" spans="1:367" x14ac:dyDescent="0.3">
      <c r="A18" s="6" t="s">
        <v>13</v>
      </c>
      <c r="B18" s="51">
        <f t="shared" ref="B18:BM18" si="65">(B14-B16)/B16</f>
        <v>7.7658839371383584E-2</v>
      </c>
      <c r="C18" s="51">
        <f t="shared" si="65"/>
        <v>0.78918630271976642</v>
      </c>
      <c r="D18" s="51">
        <f t="shared" si="65"/>
        <v>-8.1609045262051899E-2</v>
      </c>
      <c r="E18" s="51">
        <f t="shared" si="65"/>
        <v>-0.51267690668598132</v>
      </c>
      <c r="F18" s="51">
        <f t="shared" si="65"/>
        <v>-1</v>
      </c>
      <c r="G18" s="51">
        <f t="shared" si="65"/>
        <v>0.47936104040385391</v>
      </c>
      <c r="H18" s="51">
        <f t="shared" si="65"/>
        <v>-0.34627132952922091</v>
      </c>
      <c r="I18" s="51">
        <f t="shared" si="65"/>
        <v>-0.67694598895543467</v>
      </c>
      <c r="J18" s="51">
        <f t="shared" si="65"/>
        <v>-0.17974569630844475</v>
      </c>
      <c r="K18" s="51">
        <f t="shared" si="65"/>
        <v>-0.31366779111626469</v>
      </c>
      <c r="L18" s="51">
        <f t="shared" si="65"/>
        <v>-2.7693708233314067E-2</v>
      </c>
      <c r="M18" s="51">
        <f t="shared" si="65"/>
        <v>1.3126545676203445</v>
      </c>
      <c r="N18" s="51">
        <f t="shared" si="65"/>
        <v>0.16336826155624448</v>
      </c>
      <c r="O18" s="51">
        <f t="shared" si="65"/>
        <v>-0.44456587116620749</v>
      </c>
      <c r="P18" s="51">
        <f t="shared" si="65"/>
        <v>0.24910830713836848</v>
      </c>
      <c r="Q18" s="51">
        <f t="shared" si="65"/>
        <v>-0.67929815279819539</v>
      </c>
      <c r="R18" s="51">
        <f t="shared" si="65"/>
        <v>-0.12423193718054312</v>
      </c>
      <c r="S18" s="51">
        <f t="shared" si="65"/>
        <v>-0.60454737622388977</v>
      </c>
      <c r="T18" s="51">
        <f t="shared" si="65"/>
        <v>0.23958337301160332</v>
      </c>
      <c r="U18" s="51">
        <f t="shared" si="65"/>
        <v>-0.6996100169872328</v>
      </c>
      <c r="V18" s="51">
        <f t="shared" si="65"/>
        <v>-5.6245739223856797E-2</v>
      </c>
      <c r="W18" s="51">
        <f t="shared" si="65"/>
        <v>-0.3693021962593579</v>
      </c>
      <c r="X18" s="51">
        <f t="shared" si="65"/>
        <v>0.50006471651585738</v>
      </c>
      <c r="Y18" s="51">
        <f t="shared" si="65"/>
        <v>0.79459496578203015</v>
      </c>
      <c r="Z18" s="51">
        <f t="shared" si="65"/>
        <v>-0.1076749098253737</v>
      </c>
      <c r="AA18" s="51">
        <f t="shared" si="65"/>
        <v>-0.54496984139593063</v>
      </c>
      <c r="AB18" s="51">
        <f t="shared" si="65"/>
        <v>-0.19997417899992079</v>
      </c>
      <c r="AC18" s="51">
        <f t="shared" si="65"/>
        <v>-0.42684632221483981</v>
      </c>
      <c r="AD18" s="51">
        <f t="shared" si="65"/>
        <v>-0.49912361627153312</v>
      </c>
      <c r="AE18" s="51">
        <f t="shared" si="65"/>
        <v>6.1529981135986196</v>
      </c>
      <c r="AF18" s="51">
        <f t="shared" si="65"/>
        <v>-0.2086035441700137</v>
      </c>
      <c r="AG18" s="51">
        <f t="shared" si="65"/>
        <v>1.4693318841551493</v>
      </c>
      <c r="AH18" s="51">
        <f t="shared" si="65"/>
        <v>-0.86576082825182099</v>
      </c>
      <c r="AI18" s="51">
        <f t="shared" si="65"/>
        <v>0.23768155140742375</v>
      </c>
      <c r="AJ18" s="51">
        <f t="shared" si="65"/>
        <v>-0.71538458594223109</v>
      </c>
      <c r="AK18" s="51">
        <f t="shared" si="65"/>
        <v>-0.52967080534216715</v>
      </c>
      <c r="AL18" s="51">
        <f t="shared" si="65"/>
        <v>-0.63654828510554706</v>
      </c>
      <c r="AM18" s="51">
        <f t="shared" si="65"/>
        <v>-0.87699707503299251</v>
      </c>
      <c r="AN18" s="51">
        <f t="shared" si="65"/>
        <v>-0.53953244637041808</v>
      </c>
      <c r="AO18" s="51">
        <f t="shared" si="65"/>
        <v>-0.37760889543471765</v>
      </c>
      <c r="AP18" s="51">
        <f t="shared" si="65"/>
        <v>-0.3737183737166358</v>
      </c>
      <c r="AQ18" s="51">
        <f t="shared" si="65"/>
        <v>-0.34843471373004875</v>
      </c>
      <c r="AR18" s="51">
        <f t="shared" si="65"/>
        <v>0.19843090355959186</v>
      </c>
      <c r="AS18" s="51">
        <f t="shared" si="65"/>
        <v>-0.78281695777372928</v>
      </c>
      <c r="AT18" s="51">
        <f t="shared" si="65"/>
        <v>-0.24147994840844048</v>
      </c>
      <c r="AU18" s="51">
        <f t="shared" si="65"/>
        <v>-0.23018506601315344</v>
      </c>
      <c r="AV18" s="51">
        <f t="shared" si="65"/>
        <v>0.22063730342096113</v>
      </c>
      <c r="AW18" s="51">
        <f t="shared" si="65"/>
        <v>3.0240846605496539</v>
      </c>
      <c r="AX18" s="51">
        <f t="shared" si="65"/>
        <v>-3.2699876133435349E-2</v>
      </c>
      <c r="AY18" s="51">
        <f t="shared" si="65"/>
        <v>-0.39459769139883516</v>
      </c>
      <c r="AZ18" s="51">
        <f t="shared" si="65"/>
        <v>-8.2344869964008416E-2</v>
      </c>
      <c r="BA18" s="51">
        <f t="shared" si="65"/>
        <v>-0.45164610626333751</v>
      </c>
      <c r="BB18" s="51">
        <f t="shared" si="65"/>
        <v>-0.76500268537540095</v>
      </c>
      <c r="BC18" s="51">
        <f t="shared" si="65"/>
        <v>1.837539238235351</v>
      </c>
      <c r="BD18" s="51">
        <f t="shared" si="65"/>
        <v>0.21809466171409819</v>
      </c>
      <c r="BE18" s="51">
        <f t="shared" si="65"/>
        <v>-6.2671118511728977E-2</v>
      </c>
      <c r="BF18" s="51">
        <f t="shared" si="65"/>
        <v>-0.34047390697606639</v>
      </c>
      <c r="BG18" s="51">
        <f t="shared" si="65"/>
        <v>-0.76251733275693134</v>
      </c>
      <c r="BH18" s="51">
        <f t="shared" si="65"/>
        <v>2.516525566061532</v>
      </c>
      <c r="BI18" s="51">
        <f t="shared" si="65"/>
        <v>-0.45300785508009661</v>
      </c>
      <c r="BJ18" s="51">
        <f t="shared" si="65"/>
        <v>-0.83502991563919127</v>
      </c>
      <c r="BK18" s="51">
        <f t="shared" si="65"/>
        <v>-1.0846728021011475E-2</v>
      </c>
      <c r="BL18" s="51">
        <f t="shared" si="65"/>
        <v>-0.50088759590206855</v>
      </c>
      <c r="BM18" s="51">
        <f t="shared" si="65"/>
        <v>-0.36939145986160027</v>
      </c>
      <c r="BN18" s="51">
        <f t="shared" ref="BN18:DY18" si="66">(BN14-BN16)/BN16</f>
        <v>1.5088711579305027</v>
      </c>
      <c r="BO18" s="51">
        <f t="shared" si="66"/>
        <v>-0.34478541508446825</v>
      </c>
      <c r="BP18" s="51">
        <f t="shared" si="66"/>
        <v>-0.44041930689282721</v>
      </c>
      <c r="BQ18" s="51">
        <f t="shared" si="66"/>
        <v>0.45156358704139143</v>
      </c>
      <c r="BR18" s="51">
        <f t="shared" si="66"/>
        <v>-0.1424776905866369</v>
      </c>
      <c r="BS18" s="51">
        <f t="shared" si="66"/>
        <v>-0.23243966696755963</v>
      </c>
      <c r="BT18" s="51">
        <f t="shared" si="66"/>
        <v>-0.52796906648885811</v>
      </c>
      <c r="BU18" s="51">
        <f t="shared" si="66"/>
        <v>-0.41122150333274621</v>
      </c>
      <c r="BV18" s="51">
        <f t="shared" ref="BV18" si="67">(BV14-BV16)/BV16</f>
        <v>-0.80517225818747029</v>
      </c>
      <c r="BW18" s="51">
        <f t="shared" si="66"/>
        <v>-0.11226127392444418</v>
      </c>
      <c r="BX18" s="51">
        <f t="shared" si="66"/>
        <v>-0.4833848731626208</v>
      </c>
      <c r="BY18" s="51">
        <f t="shared" si="66"/>
        <v>-0.53046669929893209</v>
      </c>
      <c r="BZ18" s="51">
        <f t="shared" si="66"/>
        <v>-0.40056757358041911</v>
      </c>
      <c r="CA18" s="51">
        <f t="shared" si="66"/>
        <v>-0.52365538750575213</v>
      </c>
      <c r="CB18" s="51">
        <f t="shared" si="66"/>
        <v>-0.15910734357907069</v>
      </c>
      <c r="CC18" s="51">
        <f t="shared" si="66"/>
        <v>-0.62222119285233934</v>
      </c>
      <c r="CD18" s="51">
        <f t="shared" si="66"/>
        <v>-0.46301994171983019</v>
      </c>
      <c r="CE18" s="51">
        <f t="shared" si="66"/>
        <v>-1.0083032986097756E-2</v>
      </c>
      <c r="CF18" s="51">
        <f t="shared" si="66"/>
        <v>-0.11156823223197207</v>
      </c>
      <c r="CG18" s="51">
        <f t="shared" si="66"/>
        <v>0.67766443290620137</v>
      </c>
      <c r="CH18" s="51">
        <f t="shared" si="66"/>
        <v>0.73812625058465842</v>
      </c>
      <c r="CI18" s="51">
        <f t="shared" si="66"/>
        <v>-5.9036665347968344E-2</v>
      </c>
      <c r="CJ18" s="51">
        <f t="shared" si="66"/>
        <v>-0.81633722298240496</v>
      </c>
      <c r="CK18" s="51">
        <f t="shared" ref="CK18" si="68">(CK14-CK16)/CK16</f>
        <v>1.2196047206762166</v>
      </c>
      <c r="CL18" s="51">
        <f>(CK14-CL16)/CL16</f>
        <v>0.98083484969125345</v>
      </c>
      <c r="CM18" s="51">
        <f t="shared" si="66"/>
        <v>-0.44305412556772161</v>
      </c>
      <c r="CN18" s="51">
        <f t="shared" si="66"/>
        <v>0.34409110270423676</v>
      </c>
      <c r="CO18" s="51">
        <f t="shared" si="66"/>
        <v>3.2355389956825129</v>
      </c>
      <c r="CP18" s="51">
        <f t="shared" si="66"/>
        <v>-0.78000604535051588</v>
      </c>
      <c r="CQ18" s="51">
        <f t="shared" si="66"/>
        <v>1.5435641383075749</v>
      </c>
      <c r="CR18" s="51">
        <f t="shared" si="66"/>
        <v>1.0331671811743808</v>
      </c>
      <c r="CS18" s="51">
        <f t="shared" si="66"/>
        <v>-0.74567422172407971</v>
      </c>
      <c r="CT18" s="51">
        <f t="shared" si="66"/>
        <v>-0.63254303431133951</v>
      </c>
      <c r="CU18" s="51">
        <f t="shared" si="66"/>
        <v>-0.79064225671921529</v>
      </c>
      <c r="CV18" s="51">
        <f t="shared" si="66"/>
        <v>-0.45225607955254155</v>
      </c>
      <c r="CW18" s="51">
        <f t="shared" si="66"/>
        <v>0.22662291871704329</v>
      </c>
      <c r="CX18" s="51">
        <f t="shared" si="66"/>
        <v>0.4857732313878107</v>
      </c>
      <c r="CY18" s="51">
        <f t="shared" si="66"/>
        <v>-0.37949156365293357</v>
      </c>
      <c r="CZ18" s="51">
        <f t="shared" si="66"/>
        <v>3.2665712991992861</v>
      </c>
      <c r="DA18" s="51">
        <f t="shared" si="66"/>
        <v>-0.8325803693714009</v>
      </c>
      <c r="DB18" s="51">
        <f t="shared" si="66"/>
        <v>0.2085712741185099</v>
      </c>
      <c r="DC18" s="51">
        <f t="shared" si="66"/>
        <v>0.44435611646816886</v>
      </c>
      <c r="DD18" s="51">
        <f t="shared" si="66"/>
        <v>-2.9610248534924593E-2</v>
      </c>
      <c r="DE18" s="51">
        <f t="shared" si="66"/>
        <v>4.5026131605363133</v>
      </c>
      <c r="DF18" s="51">
        <f t="shared" si="66"/>
        <v>0.65918190987781433</v>
      </c>
      <c r="DG18" s="51">
        <f t="shared" si="66"/>
        <v>-0.72784377313843107</v>
      </c>
      <c r="DH18" s="51">
        <f t="shared" si="66"/>
        <v>-0.41023805882596254</v>
      </c>
      <c r="DI18" s="51">
        <f t="shared" si="66"/>
        <v>7.3682846695633561E-2</v>
      </c>
      <c r="DJ18" s="51">
        <f t="shared" si="66"/>
        <v>-0.51039560672163031</v>
      </c>
      <c r="DK18" s="51">
        <f t="shared" si="66"/>
        <v>-0.67988833381933145</v>
      </c>
      <c r="DL18" s="51">
        <f t="shared" si="66"/>
        <v>0.2253248005779557</v>
      </c>
      <c r="DM18" s="51">
        <f t="shared" si="66"/>
        <v>0.16926854422706941</v>
      </c>
      <c r="DN18" s="51">
        <f t="shared" si="66"/>
        <v>-0.17254601344861448</v>
      </c>
      <c r="DO18" s="51">
        <f t="shared" si="66"/>
        <v>0.99448463339833537</v>
      </c>
      <c r="DP18" s="51">
        <f t="shared" si="66"/>
        <v>-0.68208141427484836</v>
      </c>
      <c r="DQ18" s="51">
        <f t="shared" si="66"/>
        <v>-4.737924694501746E-2</v>
      </c>
      <c r="DR18" s="51">
        <f t="shared" si="66"/>
        <v>-0.64785880232331505</v>
      </c>
      <c r="DS18" s="51">
        <f t="shared" si="66"/>
        <v>0.34044626785635967</v>
      </c>
      <c r="DT18" s="51">
        <f t="shared" si="66"/>
        <v>0.16729646233525397</v>
      </c>
      <c r="DU18" s="51">
        <f t="shared" si="66"/>
        <v>-0.26604701906501194</v>
      </c>
      <c r="DV18" s="51">
        <f t="shared" si="66"/>
        <v>-0.49804546593391463</v>
      </c>
      <c r="DW18" s="51">
        <f t="shared" si="66"/>
        <v>-0.44823259306676749</v>
      </c>
      <c r="DX18" s="51">
        <f t="shared" si="66"/>
        <v>-0.22643183359380134</v>
      </c>
      <c r="DY18" s="51">
        <f t="shared" si="66"/>
        <v>8.740757509964224E-2</v>
      </c>
      <c r="DZ18" s="51">
        <f t="shared" ref="DZ18:GK18" si="69">(DZ14-DZ16)/DZ16</f>
        <v>-0.23810568817475614</v>
      </c>
      <c r="EA18" s="51">
        <f t="shared" si="69"/>
        <v>-9.4847054051939217E-2</v>
      </c>
      <c r="EB18" s="51">
        <f t="shared" si="69"/>
        <v>-0.38459152064563085</v>
      </c>
      <c r="EC18" s="51">
        <f t="shared" si="69"/>
        <v>3.2122699022894841</v>
      </c>
      <c r="ED18" s="51">
        <f t="shared" si="69"/>
        <v>1.0291396201504506</v>
      </c>
      <c r="EE18" s="51">
        <f t="shared" si="69"/>
        <v>0.81343065712584073</v>
      </c>
      <c r="EF18" s="51">
        <f t="shared" si="69"/>
        <v>-0.38966325951122671</v>
      </c>
      <c r="EG18" s="51">
        <f t="shared" si="69"/>
        <v>0.19734889288642329</v>
      </c>
      <c r="EH18" s="51">
        <f t="shared" si="69"/>
        <v>5.0423590102516049E-2</v>
      </c>
      <c r="EI18" s="51">
        <f t="shared" si="69"/>
        <v>-2.8554087310554765E-2</v>
      </c>
      <c r="EJ18" s="51">
        <f t="shared" si="69"/>
        <v>-0.38586145325568966</v>
      </c>
      <c r="EK18" s="51">
        <f t="shared" si="69"/>
        <v>2.6817522330249251E-2</v>
      </c>
      <c r="EL18" s="51">
        <f t="shared" si="69"/>
        <v>1.7955492508693327</v>
      </c>
      <c r="EM18" s="51">
        <f t="shared" si="69"/>
        <v>2.5625735605999331</v>
      </c>
      <c r="EN18" s="51">
        <f t="shared" si="69"/>
        <v>0.57859356717963983</v>
      </c>
      <c r="EO18" s="51">
        <f t="shared" si="69"/>
        <v>3.7112733005883314</v>
      </c>
      <c r="EP18" s="51">
        <f t="shared" si="69"/>
        <v>6.0930228834492554E-2</v>
      </c>
      <c r="EQ18" s="51">
        <f t="shared" si="69"/>
        <v>0.29976166941780069</v>
      </c>
      <c r="ER18" s="51">
        <f t="shared" si="69"/>
        <v>-0.34852099625856231</v>
      </c>
      <c r="ES18" s="51">
        <f t="shared" si="69"/>
        <v>0.92675360694549103</v>
      </c>
      <c r="ET18" s="51">
        <f t="shared" si="69"/>
        <v>-0.55926354324992178</v>
      </c>
      <c r="EU18" s="51">
        <f t="shared" si="69"/>
        <v>-0.24968849427631812</v>
      </c>
      <c r="EV18" s="51">
        <f t="shared" si="69"/>
        <v>-0.75009541602402141</v>
      </c>
      <c r="EW18" s="51">
        <f t="shared" si="69"/>
        <v>0.16835205313552754</v>
      </c>
      <c r="EX18" s="51">
        <f t="shared" si="69"/>
        <v>-0.11184461805088644</v>
      </c>
      <c r="EY18" s="51">
        <f t="shared" si="69"/>
        <v>0.10577139131149652</v>
      </c>
      <c r="EZ18" s="51">
        <f t="shared" si="69"/>
        <v>-0.49871193982969381</v>
      </c>
      <c r="FA18" s="51">
        <f t="shared" si="69"/>
        <v>-0.25451069242208074</v>
      </c>
      <c r="FB18" s="51">
        <f t="shared" si="69"/>
        <v>-0.75665773524975566</v>
      </c>
      <c r="FC18" s="51">
        <f t="shared" si="69"/>
        <v>1.1030178331890492</v>
      </c>
      <c r="FD18" s="51">
        <f t="shared" si="69"/>
        <v>1.2243725887462613</v>
      </c>
      <c r="FE18" s="51">
        <f t="shared" si="69"/>
        <v>0.10658922828972353</v>
      </c>
      <c r="FF18" s="51">
        <f t="shared" si="69"/>
        <v>-0.20545888490095407</v>
      </c>
      <c r="FG18" s="51">
        <f t="shared" si="69"/>
        <v>-0.14109956220230704</v>
      </c>
      <c r="FH18" s="51">
        <f t="shared" si="69"/>
        <v>-0.69252076329057832</v>
      </c>
      <c r="FI18" s="51">
        <f t="shared" si="69"/>
        <v>-0.37240043940961831</v>
      </c>
      <c r="FJ18" s="51">
        <f t="shared" si="69"/>
        <v>-0.22116271751910485</v>
      </c>
      <c r="FK18" s="51">
        <f t="shared" si="69"/>
        <v>2.1022865023979556</v>
      </c>
      <c r="FL18" s="51">
        <f t="shared" si="69"/>
        <v>-0.46849736622222377</v>
      </c>
      <c r="FM18" s="51">
        <f t="shared" si="69"/>
        <v>0.11929253213255699</v>
      </c>
      <c r="FN18" s="51">
        <f t="shared" si="69"/>
        <v>-0.67399872650434844</v>
      </c>
      <c r="FO18" s="51">
        <f t="shared" si="69"/>
        <v>-0.68450842701642878</v>
      </c>
      <c r="FP18" s="51">
        <f t="shared" si="69"/>
        <v>1.7660020119844124</v>
      </c>
      <c r="FQ18" s="51">
        <f t="shared" si="69"/>
        <v>1.8534392441416969E-2</v>
      </c>
      <c r="FR18" s="51">
        <f t="shared" si="69"/>
        <v>-0.38091245904742832</v>
      </c>
      <c r="FS18" s="51">
        <f t="shared" si="69"/>
        <v>0.49021250872840494</v>
      </c>
      <c r="FT18" s="51">
        <f t="shared" si="69"/>
        <v>1.8848501312322234</v>
      </c>
      <c r="FU18" s="51">
        <f t="shared" si="69"/>
        <v>-0.29194391581945078</v>
      </c>
      <c r="FV18" s="51">
        <f t="shared" si="69"/>
        <v>-0.23840740351018005</v>
      </c>
      <c r="FW18" s="51">
        <f t="shared" si="69"/>
        <v>-0.18755847061238443</v>
      </c>
      <c r="FX18" s="51">
        <f t="shared" si="69"/>
        <v>-0.10396391368576573</v>
      </c>
      <c r="FY18" s="51">
        <f t="shared" si="69"/>
        <v>1.1069004588478097</v>
      </c>
      <c r="FZ18" s="51">
        <f t="shared" si="69"/>
        <v>0.64973570323992014</v>
      </c>
      <c r="GA18" s="51">
        <f t="shared" si="69"/>
        <v>9.0984769146401703E-3</v>
      </c>
      <c r="GB18" s="51">
        <f t="shared" si="69"/>
        <v>-0.38547605521343203</v>
      </c>
      <c r="GC18" s="51">
        <f t="shared" si="69"/>
        <v>1.1155016232408965</v>
      </c>
      <c r="GD18" s="51">
        <f t="shared" si="69"/>
        <v>3.5358893547908932E-3</v>
      </c>
      <c r="GE18" s="51">
        <f t="shared" si="69"/>
        <v>-6.6451065712946289E-2</v>
      </c>
      <c r="GF18" s="51">
        <f t="shared" si="69"/>
        <v>-0.15484275471017203</v>
      </c>
      <c r="GG18" s="51">
        <f t="shared" si="69"/>
        <v>4.1661929668125068E-3</v>
      </c>
      <c r="GH18" s="51">
        <f t="shared" si="69"/>
        <v>5.4315401551088098E-2</v>
      </c>
      <c r="GI18" s="51">
        <f t="shared" si="69"/>
        <v>0.69900747325198975</v>
      </c>
      <c r="GJ18" s="51">
        <f t="shared" si="69"/>
        <v>-0.46023734601628674</v>
      </c>
      <c r="GK18" s="51">
        <f t="shared" si="69"/>
        <v>0.45346634313845091</v>
      </c>
      <c r="GL18" s="51">
        <f t="shared" ref="GL18:IW18" si="70">(GL14-GL16)/GL16</f>
        <v>-0.69134524538336328</v>
      </c>
      <c r="GM18" s="51">
        <f t="shared" si="70"/>
        <v>4.153919182138071</v>
      </c>
      <c r="GN18" s="51">
        <f t="shared" si="70"/>
        <v>-0.92524823956882707</v>
      </c>
      <c r="GO18" s="51">
        <f t="shared" si="70"/>
        <v>-0.35527577514465825</v>
      </c>
      <c r="GP18" s="51">
        <f t="shared" si="70"/>
        <v>2.8109314738629997E-2</v>
      </c>
      <c r="GQ18" s="51">
        <f t="shared" si="70"/>
        <v>-0.58524170993175928</v>
      </c>
      <c r="GR18" s="51">
        <f t="shared" si="70"/>
        <v>0.21341071038116827</v>
      </c>
      <c r="GS18" s="51">
        <f t="shared" si="70"/>
        <v>-0.88172690140497745</v>
      </c>
      <c r="GT18" s="51">
        <f t="shared" si="70"/>
        <v>-0.2817596950026614</v>
      </c>
      <c r="GU18" s="51">
        <f t="shared" si="70"/>
        <v>-0.30334973459549852</v>
      </c>
      <c r="GV18" s="51">
        <f t="shared" si="70"/>
        <v>-0.18483695420088447</v>
      </c>
      <c r="GW18" s="51">
        <f t="shared" si="70"/>
        <v>-0.54110776934909044</v>
      </c>
      <c r="GX18" s="51">
        <f t="shared" si="70"/>
        <v>-0.76915182269961102</v>
      </c>
      <c r="GY18" s="51">
        <f t="shared" si="70"/>
        <v>1.0041576300494666</v>
      </c>
      <c r="GZ18" s="51">
        <f t="shared" si="70"/>
        <v>-0.37639574804414322</v>
      </c>
      <c r="HA18" s="51">
        <f t="shared" si="70"/>
        <v>-0.2817596950026614</v>
      </c>
      <c r="HB18" s="51">
        <f t="shared" si="70"/>
        <v>-2.1808743877513956E-2</v>
      </c>
      <c r="HC18" s="51">
        <f t="shared" si="70"/>
        <v>-0.20060903220721452</v>
      </c>
      <c r="HD18" s="51">
        <f t="shared" si="70"/>
        <v>-1</v>
      </c>
      <c r="HE18" s="51">
        <f t="shared" si="70"/>
        <v>-1</v>
      </c>
      <c r="HF18" s="51">
        <f t="shared" si="70"/>
        <v>-1</v>
      </c>
      <c r="HG18" s="51">
        <f t="shared" si="70"/>
        <v>-1</v>
      </c>
      <c r="HH18" s="51">
        <f t="shared" si="70"/>
        <v>-1</v>
      </c>
      <c r="HI18" s="51">
        <f t="shared" si="70"/>
        <v>-1</v>
      </c>
      <c r="HJ18" s="51">
        <f t="shared" si="70"/>
        <v>-1</v>
      </c>
      <c r="HK18" s="51">
        <f t="shared" si="70"/>
        <v>-1</v>
      </c>
      <c r="HL18" s="51">
        <f t="shared" si="70"/>
        <v>-1</v>
      </c>
      <c r="HM18" s="51">
        <f t="shared" si="70"/>
        <v>-1</v>
      </c>
      <c r="HN18" s="51">
        <f t="shared" si="70"/>
        <v>-1</v>
      </c>
      <c r="HO18" s="51">
        <f t="shared" si="70"/>
        <v>-1</v>
      </c>
      <c r="HP18" s="51">
        <f t="shared" si="70"/>
        <v>-1</v>
      </c>
      <c r="HQ18" s="51">
        <f t="shared" si="70"/>
        <v>-1</v>
      </c>
      <c r="HR18" s="51">
        <f t="shared" si="70"/>
        <v>-1</v>
      </c>
      <c r="HS18" s="51">
        <f t="shared" si="70"/>
        <v>-1</v>
      </c>
      <c r="HT18" s="51">
        <f t="shared" si="70"/>
        <v>-1</v>
      </c>
      <c r="HU18" s="51">
        <f t="shared" si="70"/>
        <v>-1</v>
      </c>
      <c r="HV18" s="51">
        <f t="shared" si="70"/>
        <v>-1</v>
      </c>
      <c r="HW18" s="51">
        <f t="shared" si="70"/>
        <v>-1</v>
      </c>
      <c r="HX18" s="51">
        <f t="shared" si="70"/>
        <v>-1</v>
      </c>
      <c r="HY18" s="51">
        <f t="shared" si="70"/>
        <v>-1</v>
      </c>
      <c r="HZ18" s="51">
        <f t="shared" si="70"/>
        <v>-1</v>
      </c>
      <c r="IA18" s="51">
        <f t="shared" si="70"/>
        <v>-1</v>
      </c>
      <c r="IB18" s="51">
        <f t="shared" si="70"/>
        <v>-1</v>
      </c>
      <c r="IC18" s="51">
        <f t="shared" si="70"/>
        <v>-1</v>
      </c>
      <c r="ID18" s="51">
        <f t="shared" si="70"/>
        <v>-1</v>
      </c>
      <c r="IE18" s="51">
        <f t="shared" si="70"/>
        <v>-1</v>
      </c>
      <c r="IF18" s="51">
        <f t="shared" si="70"/>
        <v>-1</v>
      </c>
      <c r="IG18" s="51">
        <f t="shared" si="70"/>
        <v>-1</v>
      </c>
      <c r="IH18" s="51">
        <f t="shared" si="70"/>
        <v>-1</v>
      </c>
      <c r="II18" s="51">
        <f t="shared" si="70"/>
        <v>-1</v>
      </c>
      <c r="IJ18" s="51">
        <f t="shared" si="70"/>
        <v>-1</v>
      </c>
      <c r="IK18" s="51">
        <f t="shared" si="70"/>
        <v>-1</v>
      </c>
      <c r="IL18" s="51">
        <f t="shared" si="70"/>
        <v>-1</v>
      </c>
      <c r="IM18" s="51">
        <f t="shared" si="70"/>
        <v>-1</v>
      </c>
      <c r="IN18" s="51">
        <f t="shared" si="70"/>
        <v>-1</v>
      </c>
      <c r="IO18" s="51">
        <f t="shared" si="70"/>
        <v>-1</v>
      </c>
      <c r="IP18" s="51">
        <f t="shared" si="70"/>
        <v>-1</v>
      </c>
      <c r="IQ18" s="51">
        <f t="shared" si="70"/>
        <v>-1</v>
      </c>
      <c r="IR18" s="51">
        <f t="shared" si="70"/>
        <v>-1</v>
      </c>
      <c r="IS18" s="51">
        <f t="shared" si="70"/>
        <v>-1</v>
      </c>
      <c r="IT18" s="51">
        <f t="shared" si="70"/>
        <v>-1</v>
      </c>
      <c r="IU18" s="51">
        <f t="shared" si="70"/>
        <v>-1</v>
      </c>
      <c r="IV18" s="51">
        <f t="shared" si="70"/>
        <v>-1</v>
      </c>
      <c r="IW18" s="51">
        <f t="shared" si="70"/>
        <v>-1</v>
      </c>
      <c r="IX18" s="51">
        <f t="shared" ref="IX18:LI18" si="71">(IX14-IX16)/IX16</f>
        <v>-1</v>
      </c>
      <c r="IY18" s="51">
        <f t="shared" si="71"/>
        <v>-1</v>
      </c>
      <c r="IZ18" s="51">
        <f t="shared" si="71"/>
        <v>-1</v>
      </c>
      <c r="JA18" s="51">
        <f t="shared" si="71"/>
        <v>-1</v>
      </c>
      <c r="JB18" s="51">
        <f t="shared" si="71"/>
        <v>-1</v>
      </c>
      <c r="JC18" s="51">
        <f t="shared" si="71"/>
        <v>-1</v>
      </c>
      <c r="JD18" s="51">
        <f t="shared" si="71"/>
        <v>-1</v>
      </c>
      <c r="JE18" s="51">
        <f t="shared" si="71"/>
        <v>-1</v>
      </c>
      <c r="JF18" s="51">
        <f t="shared" si="71"/>
        <v>-1</v>
      </c>
      <c r="JG18" s="51">
        <f t="shared" si="71"/>
        <v>-1</v>
      </c>
      <c r="JH18" s="51">
        <f t="shared" si="71"/>
        <v>-1</v>
      </c>
      <c r="JI18" s="51">
        <f t="shared" si="71"/>
        <v>-1</v>
      </c>
      <c r="JJ18" s="51">
        <f t="shared" si="71"/>
        <v>-1</v>
      </c>
      <c r="JK18" s="51">
        <f t="shared" si="71"/>
        <v>-1</v>
      </c>
      <c r="JL18" s="51">
        <f t="shared" si="71"/>
        <v>-1</v>
      </c>
      <c r="JM18" s="51">
        <f t="shared" si="71"/>
        <v>-1</v>
      </c>
      <c r="JN18" s="51">
        <f t="shared" si="71"/>
        <v>-1</v>
      </c>
      <c r="JO18" s="51">
        <f t="shared" si="71"/>
        <v>-1</v>
      </c>
      <c r="JP18" s="51">
        <f t="shared" si="71"/>
        <v>-1</v>
      </c>
      <c r="JQ18" s="51">
        <f t="shared" si="71"/>
        <v>-1</v>
      </c>
      <c r="JR18" s="51">
        <f t="shared" si="71"/>
        <v>-1</v>
      </c>
      <c r="JS18" s="51">
        <f t="shared" si="71"/>
        <v>-1</v>
      </c>
      <c r="JT18" s="51">
        <f t="shared" si="71"/>
        <v>-1</v>
      </c>
      <c r="JU18" s="51">
        <f t="shared" si="71"/>
        <v>-1</v>
      </c>
      <c r="JV18" s="51">
        <f t="shared" si="71"/>
        <v>-1</v>
      </c>
      <c r="JW18" s="51">
        <f t="shared" si="71"/>
        <v>-1</v>
      </c>
      <c r="JX18" s="51">
        <f t="shared" si="71"/>
        <v>-1</v>
      </c>
      <c r="JY18" s="51">
        <f t="shared" si="71"/>
        <v>-1</v>
      </c>
      <c r="JZ18" s="51">
        <f t="shared" si="71"/>
        <v>-1</v>
      </c>
      <c r="KA18" s="51">
        <f t="shared" si="71"/>
        <v>-1</v>
      </c>
      <c r="KB18" s="51">
        <f t="shared" si="71"/>
        <v>-1</v>
      </c>
      <c r="KC18" s="51">
        <f t="shared" si="71"/>
        <v>-1</v>
      </c>
      <c r="KD18" s="51">
        <f t="shared" si="71"/>
        <v>-1</v>
      </c>
      <c r="KE18" s="51">
        <f t="shared" si="71"/>
        <v>-1</v>
      </c>
      <c r="KF18" s="51">
        <f t="shared" si="71"/>
        <v>-1</v>
      </c>
      <c r="KG18" s="51">
        <f t="shared" si="71"/>
        <v>-1</v>
      </c>
      <c r="KH18" s="51">
        <f t="shared" si="71"/>
        <v>-1</v>
      </c>
      <c r="KI18" s="51">
        <f t="shared" si="71"/>
        <v>-1</v>
      </c>
      <c r="KJ18" s="51">
        <f t="shared" si="71"/>
        <v>-1</v>
      </c>
      <c r="KK18" s="51">
        <f t="shared" si="71"/>
        <v>-1</v>
      </c>
      <c r="KL18" s="51">
        <f t="shared" si="71"/>
        <v>-1</v>
      </c>
      <c r="KM18" s="51">
        <f t="shared" si="71"/>
        <v>-1</v>
      </c>
      <c r="KN18" s="51">
        <f t="shared" si="71"/>
        <v>-1</v>
      </c>
      <c r="KO18" s="51">
        <f t="shared" si="71"/>
        <v>-1</v>
      </c>
      <c r="KP18" s="51">
        <f t="shared" si="71"/>
        <v>-1</v>
      </c>
      <c r="KQ18" s="51">
        <f t="shared" si="71"/>
        <v>-1</v>
      </c>
      <c r="KR18" s="51">
        <f t="shared" si="71"/>
        <v>-1</v>
      </c>
      <c r="KS18" s="51">
        <f t="shared" si="71"/>
        <v>-1</v>
      </c>
      <c r="KT18" s="51">
        <f t="shared" si="71"/>
        <v>-1</v>
      </c>
      <c r="KU18" s="51">
        <f t="shared" si="71"/>
        <v>-1</v>
      </c>
      <c r="KV18" s="51">
        <f t="shared" si="71"/>
        <v>-1</v>
      </c>
      <c r="KW18" s="51">
        <f t="shared" si="71"/>
        <v>-1</v>
      </c>
      <c r="KX18" s="51">
        <f t="shared" si="71"/>
        <v>-1</v>
      </c>
      <c r="KY18" s="51">
        <f t="shared" si="71"/>
        <v>-1</v>
      </c>
      <c r="KZ18" s="51">
        <f t="shared" si="71"/>
        <v>-1</v>
      </c>
      <c r="LA18" s="51">
        <f t="shared" si="71"/>
        <v>-1</v>
      </c>
      <c r="LB18" s="51">
        <f t="shared" si="71"/>
        <v>-1</v>
      </c>
      <c r="LC18" s="51">
        <f t="shared" si="71"/>
        <v>-1</v>
      </c>
      <c r="LD18" s="51">
        <f t="shared" si="71"/>
        <v>-1</v>
      </c>
      <c r="LE18" s="51">
        <f t="shared" si="71"/>
        <v>-1</v>
      </c>
      <c r="LF18" s="51">
        <f t="shared" si="71"/>
        <v>-1</v>
      </c>
      <c r="LG18" s="51">
        <f t="shared" si="71"/>
        <v>-1</v>
      </c>
      <c r="LH18" s="51">
        <f t="shared" si="71"/>
        <v>-1</v>
      </c>
      <c r="LI18" s="51">
        <f t="shared" si="71"/>
        <v>-1</v>
      </c>
      <c r="LJ18" s="51">
        <f t="shared" ref="LJ18:NC18" si="72">(LJ14-LJ16)/LJ16</f>
        <v>-1</v>
      </c>
      <c r="LK18" s="51">
        <f t="shared" si="72"/>
        <v>-1</v>
      </c>
      <c r="LL18" s="51">
        <f t="shared" si="72"/>
        <v>-1</v>
      </c>
      <c r="LM18" s="51">
        <f t="shared" si="72"/>
        <v>-1</v>
      </c>
      <c r="LN18" s="51">
        <f t="shared" si="72"/>
        <v>-1</v>
      </c>
      <c r="LO18" s="51">
        <f t="shared" si="72"/>
        <v>-1</v>
      </c>
      <c r="LP18" s="51">
        <f t="shared" si="72"/>
        <v>-1</v>
      </c>
      <c r="LQ18" s="51">
        <f t="shared" si="72"/>
        <v>-1</v>
      </c>
      <c r="LR18" s="51">
        <f t="shared" si="72"/>
        <v>-1</v>
      </c>
      <c r="LS18" s="51">
        <f t="shared" si="72"/>
        <v>-1</v>
      </c>
      <c r="LT18" s="51">
        <f t="shared" si="72"/>
        <v>-1</v>
      </c>
      <c r="LU18" s="51">
        <f t="shared" si="72"/>
        <v>-1</v>
      </c>
      <c r="LV18" s="51">
        <f t="shared" si="72"/>
        <v>-1</v>
      </c>
      <c r="LW18" s="51">
        <f t="shared" si="72"/>
        <v>-1</v>
      </c>
      <c r="LX18" s="51">
        <f t="shared" si="72"/>
        <v>-1</v>
      </c>
      <c r="LY18" s="51">
        <f t="shared" si="72"/>
        <v>-1</v>
      </c>
      <c r="LZ18" s="51">
        <f t="shared" si="72"/>
        <v>-1</v>
      </c>
      <c r="MA18" s="51">
        <f t="shared" si="72"/>
        <v>-1</v>
      </c>
      <c r="MB18" s="51">
        <f t="shared" si="72"/>
        <v>-1</v>
      </c>
      <c r="MC18" s="51">
        <f t="shared" si="72"/>
        <v>-1</v>
      </c>
      <c r="MD18" s="51">
        <f t="shared" si="72"/>
        <v>-1</v>
      </c>
      <c r="ME18" s="51">
        <f t="shared" si="72"/>
        <v>-1</v>
      </c>
      <c r="MF18" s="51">
        <f t="shared" si="72"/>
        <v>-1</v>
      </c>
      <c r="MG18" s="51">
        <f t="shared" si="72"/>
        <v>-1</v>
      </c>
      <c r="MH18" s="51">
        <f t="shared" si="72"/>
        <v>-1</v>
      </c>
      <c r="MI18" s="51">
        <f t="shared" si="72"/>
        <v>-1</v>
      </c>
      <c r="MJ18" s="51">
        <f t="shared" si="72"/>
        <v>-1</v>
      </c>
      <c r="MK18" s="51">
        <f t="shared" si="72"/>
        <v>-1</v>
      </c>
      <c r="ML18" s="51">
        <f t="shared" si="72"/>
        <v>-1</v>
      </c>
      <c r="MM18" s="51">
        <f t="shared" si="72"/>
        <v>-1</v>
      </c>
      <c r="MN18" s="51">
        <f t="shared" si="72"/>
        <v>-1</v>
      </c>
      <c r="MO18" s="51">
        <f t="shared" si="72"/>
        <v>-1</v>
      </c>
      <c r="MP18" s="51">
        <f t="shared" si="72"/>
        <v>-1</v>
      </c>
      <c r="MQ18" s="51">
        <f t="shared" si="72"/>
        <v>-1</v>
      </c>
      <c r="MR18" s="51">
        <f t="shared" si="72"/>
        <v>-1</v>
      </c>
      <c r="MS18" s="51">
        <f t="shared" si="72"/>
        <v>-1</v>
      </c>
      <c r="MT18" s="51">
        <f t="shared" si="72"/>
        <v>-1</v>
      </c>
      <c r="MU18" s="51">
        <f t="shared" si="72"/>
        <v>-1</v>
      </c>
      <c r="MV18" s="51">
        <f t="shared" si="72"/>
        <v>-1</v>
      </c>
      <c r="MW18" s="51">
        <f t="shared" si="72"/>
        <v>-1</v>
      </c>
      <c r="MX18" s="51">
        <f t="shared" si="72"/>
        <v>-1</v>
      </c>
      <c r="MY18" s="51">
        <f t="shared" si="72"/>
        <v>-1</v>
      </c>
      <c r="MZ18" s="51">
        <f t="shared" si="72"/>
        <v>-1</v>
      </c>
      <c r="NA18" s="51">
        <f t="shared" si="72"/>
        <v>-1</v>
      </c>
      <c r="NB18" s="51">
        <f t="shared" si="72"/>
        <v>-1</v>
      </c>
      <c r="NC18" s="51">
        <f t="shared" si="72"/>
        <v>-1</v>
      </c>
    </row>
    <row r="19" spans="1:367" s="145" customFormat="1" ht="15" x14ac:dyDescent="0.25">
      <c r="A19" s="5" t="s">
        <v>17</v>
      </c>
      <c r="B19" s="186">
        <f>B14/B6</f>
        <v>72.072727272727263</v>
      </c>
      <c r="C19" s="186">
        <f t="shared" ref="C19:BM19" si="73">C14/C6</f>
        <v>66.216666666666669</v>
      </c>
      <c r="D19" s="186">
        <f t="shared" si="73"/>
        <v>69.275000000000006</v>
      </c>
      <c r="E19" s="186">
        <f t="shared" si="73"/>
        <v>79.8</v>
      </c>
      <c r="F19" s="186" t="e">
        <f t="shared" si="73"/>
        <v>#DIV/0!</v>
      </c>
      <c r="G19" s="186">
        <f t="shared" si="73"/>
        <v>73.13333333333334</v>
      </c>
      <c r="H19" s="186">
        <f t="shared" si="73"/>
        <v>59.800000000000004</v>
      </c>
      <c r="I19" s="186">
        <f t="shared" si="73"/>
        <v>83.13333333333334</v>
      </c>
      <c r="J19" s="186">
        <f t="shared" si="73"/>
        <v>60.133333333333333</v>
      </c>
      <c r="K19" s="186">
        <f t="shared" si="73"/>
        <v>66.94285714285715</v>
      </c>
      <c r="L19" s="186">
        <f t="shared" si="73"/>
        <v>78.862499999999997</v>
      </c>
      <c r="M19" s="186">
        <f t="shared" si="73"/>
        <v>83.13333333333334</v>
      </c>
      <c r="N19" s="186">
        <f t="shared" si="73"/>
        <v>93.133333333333326</v>
      </c>
      <c r="O19" s="186">
        <f t="shared" si="73"/>
        <v>82.3</v>
      </c>
      <c r="P19" s="186">
        <f t="shared" si="73"/>
        <v>71.333333333333329</v>
      </c>
      <c r="Q19" s="186">
        <f t="shared" si="73"/>
        <v>64</v>
      </c>
      <c r="R19" s="186">
        <f t="shared" si="73"/>
        <v>65.545454545454547</v>
      </c>
      <c r="S19" s="186">
        <f t="shared" si="73"/>
        <v>69</v>
      </c>
      <c r="T19" s="186">
        <f t="shared" si="73"/>
        <v>78</v>
      </c>
      <c r="U19" s="186">
        <f t="shared" si="73"/>
        <v>53.666666666666664</v>
      </c>
      <c r="V19" s="186">
        <f t="shared" si="73"/>
        <v>94.233333333333334</v>
      </c>
      <c r="W19" s="186">
        <f t="shared" si="73"/>
        <v>65.63333333333334</v>
      </c>
      <c r="X19" s="186">
        <f t="shared" si="73"/>
        <v>68.516666666666666</v>
      </c>
      <c r="Y19" s="186">
        <f t="shared" si="73"/>
        <v>71.94285714285715</v>
      </c>
      <c r="Z19" s="186">
        <f t="shared" si="73"/>
        <v>68.666666666666671</v>
      </c>
      <c r="AA19" s="186">
        <f t="shared" si="73"/>
        <v>61.5</v>
      </c>
      <c r="AB19" s="186">
        <f t="shared" si="73"/>
        <v>59.6</v>
      </c>
      <c r="AC19" s="186">
        <f t="shared" si="73"/>
        <v>71</v>
      </c>
      <c r="AD19" s="186">
        <f t="shared" si="73"/>
        <v>68.8</v>
      </c>
      <c r="AE19" s="186">
        <f t="shared" si="73"/>
        <v>112.67888888888889</v>
      </c>
      <c r="AF19" s="186">
        <f t="shared" si="73"/>
        <v>133.06666666666666</v>
      </c>
      <c r="AG19" s="186">
        <f t="shared" si="73"/>
        <v>86</v>
      </c>
      <c r="AH19" s="186">
        <f t="shared" si="73"/>
        <v>44.8</v>
      </c>
      <c r="AI19" s="186">
        <f t="shared" si="73"/>
        <v>64.599999999999994</v>
      </c>
      <c r="AJ19" s="186">
        <f t="shared" si="73"/>
        <v>64.8</v>
      </c>
      <c r="AK19" s="186">
        <f t="shared" si="73"/>
        <v>68.5</v>
      </c>
      <c r="AL19" s="186">
        <f t="shared" si="73"/>
        <v>84.8</v>
      </c>
      <c r="AM19" s="186">
        <f t="shared" si="73"/>
        <v>63.25</v>
      </c>
      <c r="AN19" s="186">
        <f t="shared" si="73"/>
        <v>50.949999999999996</v>
      </c>
      <c r="AO19" s="186">
        <f t="shared" si="73"/>
        <v>77.766666666666666</v>
      </c>
      <c r="AP19" s="186">
        <f t="shared" si="73"/>
        <v>74.8</v>
      </c>
      <c r="AQ19" s="186">
        <f t="shared" si="73"/>
        <v>66.710000000000008</v>
      </c>
      <c r="AR19" s="186">
        <f t="shared" si="73"/>
        <v>89.244444444444454</v>
      </c>
      <c r="AS19" s="186">
        <f t="shared" si="73"/>
        <v>58.3</v>
      </c>
      <c r="AT19" s="186">
        <f t="shared" si="73"/>
        <v>56.466666666666669</v>
      </c>
      <c r="AU19" s="186">
        <f t="shared" si="73"/>
        <v>50.225000000000001</v>
      </c>
      <c r="AV19" s="186">
        <f t="shared" si="73"/>
        <v>63.120000000000005</v>
      </c>
      <c r="AW19" s="186">
        <f t="shared" si="73"/>
        <v>55.682000000000002</v>
      </c>
      <c r="AX19" s="186">
        <f t="shared" si="73"/>
        <v>69.349999999999994</v>
      </c>
      <c r="AY19" s="186">
        <f t="shared" si="73"/>
        <v>77.8</v>
      </c>
      <c r="AZ19" s="186">
        <f t="shared" si="73"/>
        <v>65.928571428571431</v>
      </c>
      <c r="BA19" s="186">
        <f t="shared" si="73"/>
        <v>69.275000000000006</v>
      </c>
      <c r="BB19" s="186">
        <f t="shared" si="73"/>
        <v>65.8</v>
      </c>
      <c r="BC19" s="186">
        <f t="shared" si="73"/>
        <v>60.466666666666669</v>
      </c>
      <c r="BD19" s="186">
        <f t="shared" si="73"/>
        <v>84.275000000000006</v>
      </c>
      <c r="BE19" s="186">
        <f t="shared" si="73"/>
        <v>68.174999999999997</v>
      </c>
      <c r="BF19" s="186">
        <f t="shared" si="73"/>
        <v>66.13333333333334</v>
      </c>
      <c r="BG19" s="186">
        <f t="shared" si="73"/>
        <v>57.8</v>
      </c>
      <c r="BH19" s="186">
        <f t="shared" si="73"/>
        <v>84.302499999999995</v>
      </c>
      <c r="BI19" s="186">
        <f t="shared" si="73"/>
        <v>64.600000000000009</v>
      </c>
      <c r="BJ19" s="186">
        <f t="shared" si="73"/>
        <v>54.8</v>
      </c>
      <c r="BK19" s="186">
        <f t="shared" si="73"/>
        <v>54.767142857142858</v>
      </c>
      <c r="BL19" s="186">
        <f t="shared" si="73"/>
        <v>59.966666666666669</v>
      </c>
      <c r="BM19" s="186">
        <f t="shared" si="73"/>
        <v>76.083333333333329</v>
      </c>
      <c r="BN19" s="186">
        <f t="shared" ref="BN19:DY19" si="74">BN14/BN6</f>
        <v>66.8</v>
      </c>
      <c r="BO19" s="186">
        <f t="shared" si="74"/>
        <v>68.8</v>
      </c>
      <c r="BP19" s="186">
        <f t="shared" si="74"/>
        <v>73.405000000000001</v>
      </c>
      <c r="BQ19" s="186">
        <f t="shared" si="74"/>
        <v>102.63333333333333</v>
      </c>
      <c r="BR19" s="186">
        <f t="shared" si="74"/>
        <v>74.275000000000006</v>
      </c>
      <c r="BS19" s="186">
        <f t="shared" si="74"/>
        <v>54.633333333333333</v>
      </c>
      <c r="BT19" s="186">
        <f t="shared" si="74"/>
        <v>68.8</v>
      </c>
      <c r="BU19" s="186">
        <f t="shared" si="74"/>
        <v>71.987142857142857</v>
      </c>
      <c r="BV19" s="186">
        <f t="shared" si="74"/>
        <v>52.983333333333327</v>
      </c>
      <c r="BW19" s="186">
        <f t="shared" si="74"/>
        <v>61.618181818181817</v>
      </c>
      <c r="BX19" s="186">
        <f t="shared" si="74"/>
        <v>69.8</v>
      </c>
      <c r="BY19" s="186">
        <f t="shared" si="74"/>
        <v>138.16666666666666</v>
      </c>
      <c r="BZ19" s="186">
        <f t="shared" si="74"/>
        <v>81.228571428571428</v>
      </c>
      <c r="CA19" s="186">
        <f t="shared" si="74"/>
        <v>91.2</v>
      </c>
      <c r="CB19" s="186">
        <f t="shared" si="74"/>
        <v>103.00999999999999</v>
      </c>
      <c r="CC19" s="186">
        <f t="shared" si="74"/>
        <v>74.757142857142853</v>
      </c>
      <c r="CD19" s="186">
        <f t="shared" si="74"/>
        <v>77.55</v>
      </c>
      <c r="CE19" s="186">
        <f t="shared" si="74"/>
        <v>106.34</v>
      </c>
      <c r="CF19" s="186">
        <f t="shared" si="74"/>
        <v>98.037499999999994</v>
      </c>
      <c r="CG19" s="186">
        <f t="shared" si="74"/>
        <v>100.12222222222222</v>
      </c>
      <c r="CH19" s="186">
        <f t="shared" si="74"/>
        <v>113.3275</v>
      </c>
      <c r="CI19" s="186">
        <f t="shared" si="74"/>
        <v>71.603333333333339</v>
      </c>
      <c r="CJ19" s="186">
        <f t="shared" si="74"/>
        <v>74.8</v>
      </c>
      <c r="CK19" s="186">
        <f t="shared" ref="CK19" si="75">CK14/CK6</f>
        <v>60.424999999999997</v>
      </c>
      <c r="CL19" s="186">
        <f>CK14/CL6</f>
        <v>241.7</v>
      </c>
      <c r="CM19" s="186">
        <f t="shared" si="74"/>
        <v>64.8</v>
      </c>
      <c r="CN19" s="186">
        <f t="shared" si="74"/>
        <v>65.602000000000004</v>
      </c>
      <c r="CO19" s="186">
        <f t="shared" si="74"/>
        <v>82.13333333333334</v>
      </c>
      <c r="CP19" s="186">
        <f t="shared" si="74"/>
        <v>64.8</v>
      </c>
      <c r="CQ19" s="186">
        <f t="shared" si="74"/>
        <v>69.381249999999994</v>
      </c>
      <c r="CR19" s="186">
        <f t="shared" si="74"/>
        <v>211.16666666666666</v>
      </c>
      <c r="CS19" s="186">
        <f t="shared" si="74"/>
        <v>54.8</v>
      </c>
      <c r="CT19" s="186">
        <f t="shared" si="74"/>
        <v>74.3</v>
      </c>
      <c r="CU19" s="186">
        <f t="shared" si="74"/>
        <v>66.466666666666669</v>
      </c>
      <c r="CV19" s="186">
        <f t="shared" si="74"/>
        <v>73.55</v>
      </c>
      <c r="CW19" s="186">
        <f t="shared" si="74"/>
        <v>75.890909090909091</v>
      </c>
      <c r="CX19" s="186">
        <f t="shared" si="74"/>
        <v>72.657142857142858</v>
      </c>
      <c r="CY19" s="186">
        <f t="shared" si="74"/>
        <v>64.8</v>
      </c>
      <c r="CZ19" s="186">
        <f t="shared" si="74"/>
        <v>64.8</v>
      </c>
      <c r="DA19" s="186">
        <f t="shared" si="74"/>
        <v>49.8</v>
      </c>
      <c r="DB19" s="186">
        <f t="shared" si="74"/>
        <v>72.900000000000006</v>
      </c>
      <c r="DC19" s="186">
        <f t="shared" si="74"/>
        <v>67.174999999999997</v>
      </c>
      <c r="DD19" s="186">
        <f t="shared" si="74"/>
        <v>69.676249999999996</v>
      </c>
      <c r="DE19" s="186">
        <f t="shared" si="74"/>
        <v>154.44285714285712</v>
      </c>
      <c r="DF19" s="186">
        <f t="shared" si="74"/>
        <v>71.981818181818184</v>
      </c>
      <c r="DG19" s="186">
        <f t="shared" si="74"/>
        <v>54.8</v>
      </c>
      <c r="DH19" s="186">
        <f t="shared" si="74"/>
        <v>58.524999999999999</v>
      </c>
      <c r="DI19" s="186">
        <f t="shared" si="74"/>
        <v>80.162499999999994</v>
      </c>
      <c r="DJ19" s="186">
        <f t="shared" si="74"/>
        <v>84.8</v>
      </c>
      <c r="DK19" s="186">
        <f t="shared" si="74"/>
        <v>64.8</v>
      </c>
      <c r="DL19" s="186">
        <f t="shared" si="74"/>
        <v>81.916666666666671</v>
      </c>
      <c r="DM19" s="186">
        <f t="shared" si="74"/>
        <v>59.657142857142858</v>
      </c>
      <c r="DN19" s="186">
        <f t="shared" si="74"/>
        <v>92.8</v>
      </c>
      <c r="DO19" s="186">
        <f t="shared" si="74"/>
        <v>68.13333333333334</v>
      </c>
      <c r="DP19" s="186">
        <f t="shared" si="74"/>
        <v>58.55</v>
      </c>
      <c r="DQ19" s="186">
        <f t="shared" si="74"/>
        <v>76.4375</v>
      </c>
      <c r="DR19" s="186">
        <f t="shared" si="74"/>
        <v>58.302500000000002</v>
      </c>
      <c r="DS19" s="186">
        <f t="shared" si="74"/>
        <v>79.025000000000006</v>
      </c>
      <c r="DT19" s="186">
        <f t="shared" si="74"/>
        <v>68.13333333333334</v>
      </c>
      <c r="DU19" s="186">
        <f t="shared" si="74"/>
        <v>83.75</v>
      </c>
      <c r="DV19" s="186">
        <f t="shared" si="74"/>
        <v>83.13333333333334</v>
      </c>
      <c r="DW19" s="186">
        <f t="shared" si="74"/>
        <v>79.8</v>
      </c>
      <c r="DX19" s="186">
        <f t="shared" si="74"/>
        <v>78.900000000000006</v>
      </c>
      <c r="DY19" s="186">
        <f t="shared" si="74"/>
        <v>60.138461538461534</v>
      </c>
      <c r="DZ19" s="186">
        <f t="shared" ref="DZ19:GK19" si="76">DZ14/DZ6</f>
        <v>76.216666666666669</v>
      </c>
      <c r="EA19" s="186">
        <f t="shared" si="76"/>
        <v>66.607777777777784</v>
      </c>
      <c r="EB19" s="186">
        <f t="shared" si="76"/>
        <v>67.8</v>
      </c>
      <c r="EC19" s="186">
        <f t="shared" si="76"/>
        <v>73.768749999999997</v>
      </c>
      <c r="ED19" s="186">
        <f t="shared" si="76"/>
        <v>46.336842105263159</v>
      </c>
      <c r="EE19" s="186">
        <f t="shared" si="76"/>
        <v>71.446571428571431</v>
      </c>
      <c r="EF19" s="186">
        <f t="shared" si="76"/>
        <v>72.715384615384608</v>
      </c>
      <c r="EG19" s="186">
        <f t="shared" si="76"/>
        <v>73.487234042553197</v>
      </c>
      <c r="EH19" s="186">
        <f t="shared" si="76"/>
        <v>71.36666666666666</v>
      </c>
      <c r="EI19" s="186">
        <f t="shared" si="76"/>
        <v>110.2</v>
      </c>
      <c r="EJ19" s="186">
        <f t="shared" si="76"/>
        <v>69.100000000000009</v>
      </c>
      <c r="EK19" s="186">
        <f t="shared" si="76"/>
        <v>65.333333333333329</v>
      </c>
      <c r="EL19" s="186">
        <f t="shared" si="76"/>
        <v>79.157142857142858</v>
      </c>
      <c r="EM19" s="186">
        <f t="shared" si="76"/>
        <v>72.775000000000006</v>
      </c>
      <c r="EN19" s="186">
        <f t="shared" si="76"/>
        <v>74.3</v>
      </c>
      <c r="EO19" s="186">
        <f t="shared" si="76"/>
        <v>78.214285714285708</v>
      </c>
      <c r="EP19" s="186">
        <f t="shared" si="76"/>
        <v>69.25</v>
      </c>
      <c r="EQ19" s="186">
        <f t="shared" si="76"/>
        <v>91.05</v>
      </c>
      <c r="ER19" s="186">
        <f t="shared" si="76"/>
        <v>75.283333333333331</v>
      </c>
      <c r="ES19" s="186">
        <f t="shared" si="76"/>
        <v>79.757142857142853</v>
      </c>
      <c r="ET19" s="186">
        <f t="shared" si="76"/>
        <v>75.3</v>
      </c>
      <c r="EU19" s="186">
        <f t="shared" si="76"/>
        <v>78.671428571428578</v>
      </c>
      <c r="EV19" s="186">
        <f t="shared" si="76"/>
        <v>68.13333333333334</v>
      </c>
      <c r="EW19" s="186">
        <f t="shared" si="76"/>
        <v>65.63333333333334</v>
      </c>
      <c r="EX19" s="186">
        <f t="shared" si="76"/>
        <v>72.45</v>
      </c>
      <c r="EY19" s="186">
        <f t="shared" si="76"/>
        <v>78.708333333333329</v>
      </c>
      <c r="EZ19" s="186">
        <f t="shared" si="76"/>
        <v>85.56</v>
      </c>
      <c r="FA19" s="186">
        <f t="shared" si="76"/>
        <v>74.657142857142858</v>
      </c>
      <c r="FB19" s="186">
        <f t="shared" si="76"/>
        <v>74.8</v>
      </c>
      <c r="FC19" s="186">
        <f t="shared" si="76"/>
        <v>78.371428571428581</v>
      </c>
      <c r="FD19" s="186">
        <f t="shared" si="76"/>
        <v>72.58</v>
      </c>
      <c r="FE19" s="186">
        <f t="shared" si="76"/>
        <v>66.13333333333334</v>
      </c>
      <c r="FF19" s="186">
        <f t="shared" si="76"/>
        <v>66.466666666666669</v>
      </c>
      <c r="FG19" s="186">
        <f t="shared" si="76"/>
        <v>88.55</v>
      </c>
      <c r="FH19" s="186">
        <f t="shared" si="76"/>
        <v>66.466666666666669</v>
      </c>
      <c r="FI19" s="186">
        <f t="shared" si="76"/>
        <v>78.2</v>
      </c>
      <c r="FJ19" s="186">
        <f t="shared" si="76"/>
        <v>67.723333333333329</v>
      </c>
      <c r="FK19" s="186">
        <f t="shared" si="76"/>
        <v>84.8</v>
      </c>
      <c r="FL19" s="186">
        <f t="shared" si="76"/>
        <v>117.2</v>
      </c>
      <c r="FM19" s="186">
        <f t="shared" si="76"/>
        <v>65.542857142857144</v>
      </c>
      <c r="FN19" s="186">
        <f t="shared" si="76"/>
        <v>54.800000000000004</v>
      </c>
      <c r="FO19" s="186">
        <f t="shared" si="76"/>
        <v>67.723333333333329</v>
      </c>
      <c r="FP19" s="186">
        <f t="shared" si="76"/>
        <v>65.657142857142858</v>
      </c>
      <c r="FQ19" s="186">
        <f t="shared" si="76"/>
        <v>71.466666666666669</v>
      </c>
      <c r="FR19" s="186">
        <f t="shared" si="76"/>
        <v>69.8</v>
      </c>
      <c r="FS19" s="186">
        <f t="shared" si="76"/>
        <v>56.05</v>
      </c>
      <c r="FT19" s="186">
        <f t="shared" si="76"/>
        <v>72.233333333333334</v>
      </c>
      <c r="FU19" s="186">
        <f t="shared" si="76"/>
        <v>76.674999999999997</v>
      </c>
      <c r="FV19" s="186">
        <f t="shared" si="76"/>
        <v>59.29</v>
      </c>
      <c r="FW19" s="186">
        <f t="shared" si="76"/>
        <v>78.51428571428572</v>
      </c>
      <c r="FX19" s="186">
        <f t="shared" si="76"/>
        <v>70.2</v>
      </c>
      <c r="FY19" s="186">
        <f t="shared" si="76"/>
        <v>84.8</v>
      </c>
      <c r="FZ19" s="186">
        <f t="shared" si="76"/>
        <v>62.05</v>
      </c>
      <c r="GA19" s="186">
        <f t="shared" si="76"/>
        <v>75.8</v>
      </c>
      <c r="GB19" s="186">
        <f t="shared" si="76"/>
        <v>59.924999999999997</v>
      </c>
      <c r="GC19" s="186">
        <f t="shared" si="76"/>
        <v>162.19999999999999</v>
      </c>
      <c r="GD19" s="186">
        <f t="shared" si="76"/>
        <v>76.679999999999993</v>
      </c>
      <c r="GE19" s="186">
        <f t="shared" si="76"/>
        <v>86.466666666666654</v>
      </c>
      <c r="GF19" s="186">
        <f t="shared" si="76"/>
        <v>64.8</v>
      </c>
      <c r="GG19" s="186">
        <f t="shared" si="76"/>
        <v>63.966666666666669</v>
      </c>
      <c r="GH19" s="186">
        <f t="shared" si="76"/>
        <v>63.5</v>
      </c>
      <c r="GI19" s="186">
        <f t="shared" si="76"/>
        <v>64.599999999999994</v>
      </c>
      <c r="GJ19" s="186">
        <f t="shared" si="76"/>
        <v>65.966666666666669</v>
      </c>
      <c r="GK19" s="186">
        <f t="shared" si="76"/>
        <v>60.68571428571429</v>
      </c>
      <c r="GL19" s="186">
        <f t="shared" ref="GL19:IW19" si="77">GL14/GL6</f>
        <v>47.3675</v>
      </c>
      <c r="GM19" s="186">
        <f t="shared" si="77"/>
        <v>123.55</v>
      </c>
      <c r="GN19" s="186">
        <f t="shared" si="77"/>
        <v>54.8</v>
      </c>
      <c r="GO19" s="186">
        <f t="shared" si="77"/>
        <v>87.25</v>
      </c>
      <c r="GP19" s="186">
        <f t="shared" si="77"/>
        <v>77.8</v>
      </c>
      <c r="GQ19" s="186">
        <f t="shared" si="77"/>
        <v>53</v>
      </c>
      <c r="GR19" s="186">
        <f t="shared" si="77"/>
        <v>65.375</v>
      </c>
      <c r="GS19" s="186">
        <f t="shared" si="77"/>
        <v>45</v>
      </c>
      <c r="GT19" s="186">
        <f t="shared" si="77"/>
        <v>55</v>
      </c>
      <c r="GU19" s="186">
        <f t="shared" si="77"/>
        <v>50</v>
      </c>
      <c r="GV19" s="186">
        <f t="shared" si="77"/>
        <v>59.714285714285715</v>
      </c>
      <c r="GW19" s="186">
        <f t="shared" si="77"/>
        <v>52.6</v>
      </c>
      <c r="GX19" s="186">
        <f t="shared" si="77"/>
        <v>105</v>
      </c>
      <c r="GY19" s="186">
        <f t="shared" si="77"/>
        <v>75.428571428571431</v>
      </c>
      <c r="GZ19" s="186">
        <f t="shared" si="77"/>
        <v>66.666666666666671</v>
      </c>
      <c r="HA19" s="186">
        <f t="shared" si="77"/>
        <v>55</v>
      </c>
      <c r="HB19" s="186">
        <f t="shared" si="77"/>
        <v>75</v>
      </c>
      <c r="HC19" s="186">
        <f t="shared" si="77"/>
        <v>79.142857142857139</v>
      </c>
      <c r="HD19" s="186" t="e">
        <f t="shared" si="77"/>
        <v>#DIV/0!</v>
      </c>
      <c r="HE19" s="186" t="e">
        <f t="shared" si="77"/>
        <v>#DIV/0!</v>
      </c>
      <c r="HF19" s="186" t="e">
        <f t="shared" si="77"/>
        <v>#DIV/0!</v>
      </c>
      <c r="HG19" s="186" t="e">
        <f t="shared" si="77"/>
        <v>#DIV/0!</v>
      </c>
      <c r="HH19" s="186" t="e">
        <f t="shared" si="77"/>
        <v>#DIV/0!</v>
      </c>
      <c r="HI19" s="186" t="e">
        <f t="shared" si="77"/>
        <v>#DIV/0!</v>
      </c>
      <c r="HJ19" s="186" t="e">
        <f t="shared" si="77"/>
        <v>#DIV/0!</v>
      </c>
      <c r="HK19" s="186" t="e">
        <f t="shared" si="77"/>
        <v>#DIV/0!</v>
      </c>
      <c r="HL19" s="186" t="e">
        <f t="shared" si="77"/>
        <v>#DIV/0!</v>
      </c>
      <c r="HM19" s="186" t="e">
        <f t="shared" si="77"/>
        <v>#DIV/0!</v>
      </c>
      <c r="HN19" s="186" t="e">
        <f t="shared" si="77"/>
        <v>#DIV/0!</v>
      </c>
      <c r="HO19" s="186" t="e">
        <f t="shared" si="77"/>
        <v>#DIV/0!</v>
      </c>
      <c r="HP19" s="186" t="e">
        <f t="shared" si="77"/>
        <v>#DIV/0!</v>
      </c>
      <c r="HQ19" s="186" t="e">
        <f t="shared" si="77"/>
        <v>#DIV/0!</v>
      </c>
      <c r="HR19" s="186" t="e">
        <f t="shared" si="77"/>
        <v>#DIV/0!</v>
      </c>
      <c r="HS19" s="186" t="e">
        <f t="shared" si="77"/>
        <v>#DIV/0!</v>
      </c>
      <c r="HT19" s="186" t="e">
        <f t="shared" si="77"/>
        <v>#DIV/0!</v>
      </c>
      <c r="HU19" s="186" t="e">
        <f t="shared" si="77"/>
        <v>#DIV/0!</v>
      </c>
      <c r="HV19" s="186" t="e">
        <f t="shared" si="77"/>
        <v>#DIV/0!</v>
      </c>
      <c r="HW19" s="186" t="e">
        <f t="shared" si="77"/>
        <v>#DIV/0!</v>
      </c>
      <c r="HX19" s="186" t="e">
        <f t="shared" si="77"/>
        <v>#DIV/0!</v>
      </c>
      <c r="HY19" s="186" t="e">
        <f t="shared" si="77"/>
        <v>#DIV/0!</v>
      </c>
      <c r="HZ19" s="186" t="e">
        <f t="shared" si="77"/>
        <v>#DIV/0!</v>
      </c>
      <c r="IA19" s="186" t="e">
        <f t="shared" si="77"/>
        <v>#DIV/0!</v>
      </c>
      <c r="IB19" s="186" t="e">
        <f t="shared" si="77"/>
        <v>#DIV/0!</v>
      </c>
      <c r="IC19" s="186" t="e">
        <f t="shared" si="77"/>
        <v>#DIV/0!</v>
      </c>
      <c r="ID19" s="186" t="e">
        <f t="shared" si="77"/>
        <v>#DIV/0!</v>
      </c>
      <c r="IE19" s="186" t="e">
        <f t="shared" si="77"/>
        <v>#DIV/0!</v>
      </c>
      <c r="IF19" s="186" t="e">
        <f t="shared" si="77"/>
        <v>#DIV/0!</v>
      </c>
      <c r="IG19" s="186" t="e">
        <f t="shared" si="77"/>
        <v>#DIV/0!</v>
      </c>
      <c r="IH19" s="186" t="e">
        <f t="shared" si="77"/>
        <v>#DIV/0!</v>
      </c>
      <c r="II19" s="186" t="e">
        <f t="shared" si="77"/>
        <v>#DIV/0!</v>
      </c>
      <c r="IJ19" s="186" t="e">
        <f t="shared" si="77"/>
        <v>#DIV/0!</v>
      </c>
      <c r="IK19" s="186" t="e">
        <f t="shared" si="77"/>
        <v>#DIV/0!</v>
      </c>
      <c r="IL19" s="186" t="e">
        <f t="shared" si="77"/>
        <v>#DIV/0!</v>
      </c>
      <c r="IM19" s="186" t="e">
        <f t="shared" si="77"/>
        <v>#DIV/0!</v>
      </c>
      <c r="IN19" s="186" t="e">
        <f t="shared" si="77"/>
        <v>#DIV/0!</v>
      </c>
      <c r="IO19" s="186" t="e">
        <f t="shared" si="77"/>
        <v>#DIV/0!</v>
      </c>
      <c r="IP19" s="186" t="e">
        <f t="shared" si="77"/>
        <v>#DIV/0!</v>
      </c>
      <c r="IQ19" s="186" t="e">
        <f t="shared" si="77"/>
        <v>#DIV/0!</v>
      </c>
      <c r="IR19" s="186" t="e">
        <f t="shared" si="77"/>
        <v>#DIV/0!</v>
      </c>
      <c r="IS19" s="186" t="e">
        <f t="shared" si="77"/>
        <v>#DIV/0!</v>
      </c>
      <c r="IT19" s="186" t="e">
        <f t="shared" si="77"/>
        <v>#DIV/0!</v>
      </c>
      <c r="IU19" s="186" t="e">
        <f t="shared" si="77"/>
        <v>#DIV/0!</v>
      </c>
      <c r="IV19" s="186" t="e">
        <f t="shared" si="77"/>
        <v>#DIV/0!</v>
      </c>
      <c r="IW19" s="186" t="e">
        <f t="shared" si="77"/>
        <v>#DIV/0!</v>
      </c>
      <c r="IX19" s="186" t="e">
        <f t="shared" ref="IX19:LI19" si="78">IX14/IX6</f>
        <v>#DIV/0!</v>
      </c>
      <c r="IY19" s="186" t="e">
        <f t="shared" si="78"/>
        <v>#DIV/0!</v>
      </c>
      <c r="IZ19" s="186" t="e">
        <f t="shared" si="78"/>
        <v>#DIV/0!</v>
      </c>
      <c r="JA19" s="186" t="e">
        <f t="shared" si="78"/>
        <v>#DIV/0!</v>
      </c>
      <c r="JB19" s="186" t="e">
        <f t="shared" si="78"/>
        <v>#DIV/0!</v>
      </c>
      <c r="JC19" s="186" t="e">
        <f t="shared" si="78"/>
        <v>#DIV/0!</v>
      </c>
      <c r="JD19" s="186" t="e">
        <f t="shared" si="78"/>
        <v>#DIV/0!</v>
      </c>
      <c r="JE19" s="186" t="e">
        <f t="shared" si="78"/>
        <v>#DIV/0!</v>
      </c>
      <c r="JF19" s="186" t="e">
        <f t="shared" si="78"/>
        <v>#DIV/0!</v>
      </c>
      <c r="JG19" s="186" t="e">
        <f t="shared" si="78"/>
        <v>#DIV/0!</v>
      </c>
      <c r="JH19" s="186" t="e">
        <f t="shared" si="78"/>
        <v>#DIV/0!</v>
      </c>
      <c r="JI19" s="186" t="e">
        <f t="shared" si="78"/>
        <v>#DIV/0!</v>
      </c>
      <c r="JJ19" s="186" t="e">
        <f t="shared" si="78"/>
        <v>#DIV/0!</v>
      </c>
      <c r="JK19" s="186" t="e">
        <f t="shared" si="78"/>
        <v>#DIV/0!</v>
      </c>
      <c r="JL19" s="186" t="e">
        <f t="shared" si="78"/>
        <v>#DIV/0!</v>
      </c>
      <c r="JM19" s="186" t="e">
        <f t="shared" si="78"/>
        <v>#DIV/0!</v>
      </c>
      <c r="JN19" s="186" t="e">
        <f t="shared" si="78"/>
        <v>#DIV/0!</v>
      </c>
      <c r="JO19" s="186" t="e">
        <f t="shared" si="78"/>
        <v>#DIV/0!</v>
      </c>
      <c r="JP19" s="186" t="e">
        <f t="shared" si="78"/>
        <v>#DIV/0!</v>
      </c>
      <c r="JQ19" s="186" t="e">
        <f t="shared" si="78"/>
        <v>#DIV/0!</v>
      </c>
      <c r="JR19" s="186" t="e">
        <f t="shared" si="78"/>
        <v>#DIV/0!</v>
      </c>
      <c r="JS19" s="186" t="e">
        <f t="shared" si="78"/>
        <v>#DIV/0!</v>
      </c>
      <c r="JT19" s="186" t="e">
        <f t="shared" si="78"/>
        <v>#DIV/0!</v>
      </c>
      <c r="JU19" s="186" t="e">
        <f t="shared" si="78"/>
        <v>#DIV/0!</v>
      </c>
      <c r="JV19" s="186" t="e">
        <f t="shared" si="78"/>
        <v>#DIV/0!</v>
      </c>
      <c r="JW19" s="186" t="e">
        <f t="shared" si="78"/>
        <v>#DIV/0!</v>
      </c>
      <c r="JX19" s="186" t="e">
        <f t="shared" si="78"/>
        <v>#DIV/0!</v>
      </c>
      <c r="JY19" s="186" t="e">
        <f t="shared" si="78"/>
        <v>#DIV/0!</v>
      </c>
      <c r="JZ19" s="186" t="e">
        <f t="shared" si="78"/>
        <v>#DIV/0!</v>
      </c>
      <c r="KA19" s="186" t="e">
        <f t="shared" si="78"/>
        <v>#DIV/0!</v>
      </c>
      <c r="KB19" s="186" t="e">
        <f t="shared" si="78"/>
        <v>#DIV/0!</v>
      </c>
      <c r="KC19" s="186" t="e">
        <f t="shared" si="78"/>
        <v>#DIV/0!</v>
      </c>
      <c r="KD19" s="186" t="e">
        <f t="shared" si="78"/>
        <v>#DIV/0!</v>
      </c>
      <c r="KE19" s="186" t="e">
        <f t="shared" si="78"/>
        <v>#DIV/0!</v>
      </c>
      <c r="KF19" s="186" t="e">
        <f t="shared" si="78"/>
        <v>#DIV/0!</v>
      </c>
      <c r="KG19" s="186" t="e">
        <f t="shared" si="78"/>
        <v>#DIV/0!</v>
      </c>
      <c r="KH19" s="186" t="e">
        <f t="shared" si="78"/>
        <v>#DIV/0!</v>
      </c>
      <c r="KI19" s="186" t="e">
        <f t="shared" si="78"/>
        <v>#DIV/0!</v>
      </c>
      <c r="KJ19" s="186" t="e">
        <f t="shared" si="78"/>
        <v>#DIV/0!</v>
      </c>
      <c r="KK19" s="186" t="e">
        <f t="shared" si="78"/>
        <v>#DIV/0!</v>
      </c>
      <c r="KL19" s="186" t="e">
        <f t="shared" si="78"/>
        <v>#DIV/0!</v>
      </c>
      <c r="KM19" s="186" t="e">
        <f t="shared" si="78"/>
        <v>#DIV/0!</v>
      </c>
      <c r="KN19" s="186" t="e">
        <f t="shared" si="78"/>
        <v>#DIV/0!</v>
      </c>
      <c r="KO19" s="186" t="e">
        <f t="shared" si="78"/>
        <v>#DIV/0!</v>
      </c>
      <c r="KP19" s="186" t="e">
        <f t="shared" si="78"/>
        <v>#DIV/0!</v>
      </c>
      <c r="KQ19" s="186" t="e">
        <f t="shared" si="78"/>
        <v>#DIV/0!</v>
      </c>
      <c r="KR19" s="186" t="e">
        <f t="shared" si="78"/>
        <v>#DIV/0!</v>
      </c>
      <c r="KS19" s="186" t="e">
        <f t="shared" si="78"/>
        <v>#DIV/0!</v>
      </c>
      <c r="KT19" s="186" t="e">
        <f t="shared" si="78"/>
        <v>#DIV/0!</v>
      </c>
      <c r="KU19" s="186" t="e">
        <f t="shared" si="78"/>
        <v>#DIV/0!</v>
      </c>
      <c r="KV19" s="186" t="e">
        <f t="shared" si="78"/>
        <v>#DIV/0!</v>
      </c>
      <c r="KW19" s="186" t="e">
        <f t="shared" si="78"/>
        <v>#DIV/0!</v>
      </c>
      <c r="KX19" s="186" t="e">
        <f t="shared" si="78"/>
        <v>#DIV/0!</v>
      </c>
      <c r="KY19" s="186" t="e">
        <f t="shared" si="78"/>
        <v>#DIV/0!</v>
      </c>
      <c r="KZ19" s="186" t="e">
        <f t="shared" si="78"/>
        <v>#DIV/0!</v>
      </c>
      <c r="LA19" s="186" t="e">
        <f t="shared" si="78"/>
        <v>#DIV/0!</v>
      </c>
      <c r="LB19" s="186" t="e">
        <f t="shared" si="78"/>
        <v>#DIV/0!</v>
      </c>
      <c r="LC19" s="186" t="e">
        <f t="shared" si="78"/>
        <v>#DIV/0!</v>
      </c>
      <c r="LD19" s="186" t="e">
        <f t="shared" si="78"/>
        <v>#DIV/0!</v>
      </c>
      <c r="LE19" s="186" t="e">
        <f t="shared" si="78"/>
        <v>#DIV/0!</v>
      </c>
      <c r="LF19" s="186" t="e">
        <f t="shared" si="78"/>
        <v>#DIV/0!</v>
      </c>
      <c r="LG19" s="186" t="e">
        <f t="shared" si="78"/>
        <v>#DIV/0!</v>
      </c>
      <c r="LH19" s="186" t="e">
        <f t="shared" si="78"/>
        <v>#DIV/0!</v>
      </c>
      <c r="LI19" s="186" t="e">
        <f t="shared" si="78"/>
        <v>#DIV/0!</v>
      </c>
      <c r="LJ19" s="186" t="e">
        <f t="shared" ref="LJ19:NC19" si="79">LJ14/LJ6</f>
        <v>#DIV/0!</v>
      </c>
      <c r="LK19" s="186" t="e">
        <f t="shared" si="79"/>
        <v>#DIV/0!</v>
      </c>
      <c r="LL19" s="186" t="e">
        <f t="shared" si="79"/>
        <v>#DIV/0!</v>
      </c>
      <c r="LM19" s="186" t="e">
        <f t="shared" si="79"/>
        <v>#DIV/0!</v>
      </c>
      <c r="LN19" s="186" t="e">
        <f t="shared" si="79"/>
        <v>#DIV/0!</v>
      </c>
      <c r="LO19" s="186" t="e">
        <f t="shared" si="79"/>
        <v>#DIV/0!</v>
      </c>
      <c r="LP19" s="186" t="e">
        <f t="shared" si="79"/>
        <v>#DIV/0!</v>
      </c>
      <c r="LQ19" s="186" t="e">
        <f t="shared" si="79"/>
        <v>#DIV/0!</v>
      </c>
      <c r="LR19" s="186" t="e">
        <f t="shared" si="79"/>
        <v>#DIV/0!</v>
      </c>
      <c r="LS19" s="186" t="e">
        <f t="shared" si="79"/>
        <v>#DIV/0!</v>
      </c>
      <c r="LT19" s="186" t="e">
        <f t="shared" si="79"/>
        <v>#DIV/0!</v>
      </c>
      <c r="LU19" s="186" t="e">
        <f t="shared" si="79"/>
        <v>#DIV/0!</v>
      </c>
      <c r="LV19" s="186" t="e">
        <f t="shared" si="79"/>
        <v>#DIV/0!</v>
      </c>
      <c r="LW19" s="186" t="e">
        <f t="shared" si="79"/>
        <v>#DIV/0!</v>
      </c>
      <c r="LX19" s="186" t="e">
        <f t="shared" si="79"/>
        <v>#DIV/0!</v>
      </c>
      <c r="LY19" s="186" t="e">
        <f t="shared" si="79"/>
        <v>#DIV/0!</v>
      </c>
      <c r="LZ19" s="186" t="e">
        <f t="shared" si="79"/>
        <v>#DIV/0!</v>
      </c>
      <c r="MA19" s="186" t="e">
        <f t="shared" si="79"/>
        <v>#DIV/0!</v>
      </c>
      <c r="MB19" s="186" t="e">
        <f t="shared" si="79"/>
        <v>#DIV/0!</v>
      </c>
      <c r="MC19" s="186" t="e">
        <f t="shared" si="79"/>
        <v>#DIV/0!</v>
      </c>
      <c r="MD19" s="186" t="e">
        <f t="shared" si="79"/>
        <v>#DIV/0!</v>
      </c>
      <c r="ME19" s="186" t="e">
        <f t="shared" si="79"/>
        <v>#DIV/0!</v>
      </c>
      <c r="MF19" s="186" t="e">
        <f t="shared" si="79"/>
        <v>#DIV/0!</v>
      </c>
      <c r="MG19" s="186" t="e">
        <f t="shared" si="79"/>
        <v>#DIV/0!</v>
      </c>
      <c r="MH19" s="186" t="e">
        <f t="shared" si="79"/>
        <v>#DIV/0!</v>
      </c>
      <c r="MI19" s="186" t="e">
        <f t="shared" si="79"/>
        <v>#DIV/0!</v>
      </c>
      <c r="MJ19" s="186" t="e">
        <f t="shared" si="79"/>
        <v>#DIV/0!</v>
      </c>
      <c r="MK19" s="186" t="e">
        <f t="shared" si="79"/>
        <v>#DIV/0!</v>
      </c>
      <c r="ML19" s="186" t="e">
        <f t="shared" si="79"/>
        <v>#DIV/0!</v>
      </c>
      <c r="MM19" s="186" t="e">
        <f t="shared" si="79"/>
        <v>#DIV/0!</v>
      </c>
      <c r="MN19" s="186" t="e">
        <f t="shared" si="79"/>
        <v>#DIV/0!</v>
      </c>
      <c r="MO19" s="186" t="e">
        <f t="shared" si="79"/>
        <v>#DIV/0!</v>
      </c>
      <c r="MP19" s="186" t="e">
        <f>MP14/MP6</f>
        <v>#DIV/0!</v>
      </c>
      <c r="MQ19" s="186" t="e">
        <f t="shared" si="79"/>
        <v>#DIV/0!</v>
      </c>
      <c r="MR19" s="186" t="e">
        <f t="shared" si="79"/>
        <v>#DIV/0!</v>
      </c>
      <c r="MS19" s="186" t="e">
        <f t="shared" si="79"/>
        <v>#DIV/0!</v>
      </c>
      <c r="MT19" s="186" t="e">
        <f t="shared" si="79"/>
        <v>#DIV/0!</v>
      </c>
      <c r="MU19" s="186" t="e">
        <f t="shared" si="79"/>
        <v>#DIV/0!</v>
      </c>
      <c r="MV19" s="186" t="e">
        <f t="shared" si="79"/>
        <v>#DIV/0!</v>
      </c>
      <c r="MW19" s="186" t="e">
        <f t="shared" si="79"/>
        <v>#DIV/0!</v>
      </c>
      <c r="MX19" s="186" t="e">
        <f t="shared" si="79"/>
        <v>#DIV/0!</v>
      </c>
      <c r="MY19" s="186" t="e">
        <f t="shared" si="79"/>
        <v>#DIV/0!</v>
      </c>
      <c r="MZ19" s="186" t="e">
        <f t="shared" si="79"/>
        <v>#DIV/0!</v>
      </c>
      <c r="NA19" s="186" t="e">
        <f t="shared" si="79"/>
        <v>#DIV/0!</v>
      </c>
      <c r="NB19" s="186" t="e">
        <f t="shared" si="79"/>
        <v>#DIV/0!</v>
      </c>
      <c r="NC19" s="186" t="e">
        <f t="shared" si="79"/>
        <v>#DIV/0!</v>
      </c>
    </row>
    <row r="20" spans="1:367" x14ac:dyDescent="0.3">
      <c r="A20" s="7" t="s">
        <v>8</v>
      </c>
      <c r="B20" s="188">
        <f t="shared" ref="B20:BM20" si="80">B15/B7</f>
        <v>102.125</v>
      </c>
      <c r="C20" s="188">
        <f t="shared" si="80"/>
        <v>73.660000000000011</v>
      </c>
      <c r="D20" s="188">
        <f t="shared" si="80"/>
        <v>80.777777777777771</v>
      </c>
      <c r="E20" s="188">
        <f t="shared" si="80"/>
        <v>87.8</v>
      </c>
      <c r="F20" s="188">
        <f t="shared" si="80"/>
        <v>85</v>
      </c>
      <c r="G20" s="188">
        <f t="shared" si="80"/>
        <v>69.285714285714292</v>
      </c>
      <c r="H20" s="188">
        <f t="shared" si="80"/>
        <v>93.833333333333329</v>
      </c>
      <c r="I20" s="188">
        <f t="shared" si="80"/>
        <v>73.3</v>
      </c>
      <c r="J20" s="188">
        <f t="shared" si="80"/>
        <v>74.890909090909091</v>
      </c>
      <c r="K20" s="188">
        <f t="shared" si="80"/>
        <v>84.791111111111107</v>
      </c>
      <c r="L20" s="188">
        <f t="shared" si="80"/>
        <v>72.333333333333329</v>
      </c>
      <c r="M20" s="188">
        <f t="shared" si="80"/>
        <v>84.282499999999999</v>
      </c>
      <c r="N20" s="188">
        <f t="shared" si="80"/>
        <v>80.125</v>
      </c>
      <c r="O20" s="188">
        <f t="shared" si="80"/>
        <v>53.3</v>
      </c>
      <c r="P20" s="188">
        <f t="shared" si="80"/>
        <v>79.13333333333334</v>
      </c>
      <c r="Q20" s="188">
        <f t="shared" si="80"/>
        <v>79.890909090909091</v>
      </c>
      <c r="R20" s="188">
        <f t="shared" si="80"/>
        <v>84.5</v>
      </c>
      <c r="S20" s="188">
        <f t="shared" si="80"/>
        <v>69.705882352941174</v>
      </c>
      <c r="T20" s="188">
        <f t="shared" si="80"/>
        <v>66.25</v>
      </c>
      <c r="U20" s="188">
        <f t="shared" si="80"/>
        <v>76.555555555555557</v>
      </c>
      <c r="V20" s="188">
        <f t="shared" si="80"/>
        <v>93</v>
      </c>
      <c r="W20" s="188">
        <f t="shared" si="80"/>
        <v>88.166666666666671</v>
      </c>
      <c r="X20" s="188">
        <f t="shared" si="80"/>
        <v>59.220000000000006</v>
      </c>
      <c r="Y20" s="188">
        <f t="shared" si="80"/>
        <v>68.577777777777783</v>
      </c>
      <c r="Z20" s="188">
        <f t="shared" si="80"/>
        <v>90.3</v>
      </c>
      <c r="AA20" s="188">
        <f t="shared" si="80"/>
        <v>92.463333333333324</v>
      </c>
      <c r="AB20" s="188">
        <f t="shared" si="80"/>
        <v>57.05</v>
      </c>
      <c r="AC20" s="188">
        <f t="shared" si="80"/>
        <v>106.88</v>
      </c>
      <c r="AD20" s="188">
        <f t="shared" si="80"/>
        <v>92.05</v>
      </c>
      <c r="AE20" s="188">
        <f t="shared" si="80"/>
        <v>69.98571428571428</v>
      </c>
      <c r="AF20" s="188">
        <f t="shared" si="80"/>
        <v>84.861249999999998</v>
      </c>
      <c r="AG20" s="188">
        <f t="shared" si="80"/>
        <v>120.8</v>
      </c>
      <c r="AH20" s="188">
        <f t="shared" si="80"/>
        <v>71.63333333333334</v>
      </c>
      <c r="AI20" s="188">
        <f t="shared" si="80"/>
        <v>62.05</v>
      </c>
      <c r="AJ20" s="188">
        <f t="shared" si="80"/>
        <v>105.8</v>
      </c>
      <c r="AK20" s="188">
        <f t="shared" si="80"/>
        <v>62.05</v>
      </c>
      <c r="AL20" s="188">
        <f t="shared" si="80"/>
        <v>92.714285714285708</v>
      </c>
      <c r="AM20" s="188">
        <f t="shared" si="80"/>
        <v>75.545454545454547</v>
      </c>
      <c r="AN20" s="188">
        <f t="shared" si="80"/>
        <v>73.888888888888886</v>
      </c>
      <c r="AO20" s="188">
        <f t="shared" si="80"/>
        <v>81.50833333333334</v>
      </c>
      <c r="AP20" s="188">
        <f t="shared" si="80"/>
        <v>78.875</v>
      </c>
      <c r="AQ20" s="188">
        <f t="shared" si="80"/>
        <v>89</v>
      </c>
      <c r="AR20" s="188">
        <f t="shared" si="80"/>
        <v>68</v>
      </c>
      <c r="AS20" s="188">
        <f t="shared" si="80"/>
        <v>95.454545454545453</v>
      </c>
      <c r="AT20" s="188">
        <f t="shared" si="80"/>
        <v>79.625</v>
      </c>
      <c r="AU20" s="188">
        <f t="shared" si="80"/>
        <v>72.94285714285715</v>
      </c>
      <c r="AV20" s="188">
        <f t="shared" si="80"/>
        <v>70.666666666666671</v>
      </c>
      <c r="AW20" s="188">
        <f t="shared" si="80"/>
        <v>0</v>
      </c>
      <c r="AX20" s="188">
        <f t="shared" si="80"/>
        <v>81.666666666666671</v>
      </c>
      <c r="AY20" s="188">
        <f t="shared" si="80"/>
        <v>65.8</v>
      </c>
      <c r="AZ20" s="188">
        <f t="shared" si="80"/>
        <v>79.416666666666671</v>
      </c>
      <c r="BA20" s="188">
        <f t="shared" si="80"/>
        <v>103.3</v>
      </c>
      <c r="BB20" s="188">
        <f t="shared" si="80"/>
        <v>79.666666666666671</v>
      </c>
      <c r="BC20" s="188">
        <f t="shared" si="80"/>
        <v>68.571428571428569</v>
      </c>
      <c r="BD20" s="188">
        <f t="shared" si="80"/>
        <v>88.666666666666671</v>
      </c>
      <c r="BE20" s="188">
        <f t="shared" si="80"/>
        <v>60.8</v>
      </c>
      <c r="BF20" s="188">
        <f t="shared" si="80"/>
        <v>65.75</v>
      </c>
      <c r="BG20" s="188">
        <f t="shared" si="80"/>
        <v>79.5</v>
      </c>
      <c r="BH20" s="188">
        <f t="shared" si="80"/>
        <v>56.973333333333329</v>
      </c>
      <c r="BI20" s="188">
        <f t="shared" si="80"/>
        <v>71.15384615384616</v>
      </c>
      <c r="BJ20" s="188">
        <f t="shared" si="80"/>
        <v>60.666666666666664</v>
      </c>
      <c r="BK20" s="188">
        <f t="shared" si="80"/>
        <v>76.83</v>
      </c>
      <c r="BL20" s="188">
        <f t="shared" si="80"/>
        <v>78.581818181818178</v>
      </c>
      <c r="BM20" s="188">
        <f t="shared" si="80"/>
        <v>73.817999999999998</v>
      </c>
      <c r="BN20" s="188">
        <f t="shared" ref="BN20:DY20" si="81">BN15/BN7</f>
        <v>76.222222222222229</v>
      </c>
      <c r="BO20" s="188">
        <f t="shared" si="81"/>
        <v>76.597777777777779</v>
      </c>
      <c r="BP20" s="188">
        <f t="shared" si="81"/>
        <v>77.875</v>
      </c>
      <c r="BQ20" s="188">
        <f t="shared" si="81"/>
        <v>83.33</v>
      </c>
      <c r="BR20" s="188">
        <f t="shared" si="81"/>
        <v>71.38428571428571</v>
      </c>
      <c r="BS20" s="188">
        <f t="shared" si="81"/>
        <v>80.8</v>
      </c>
      <c r="BT20" s="188">
        <f t="shared" si="81"/>
        <v>94.142857142857139</v>
      </c>
      <c r="BU20" s="188">
        <f t="shared" si="81"/>
        <v>67.666666666666671</v>
      </c>
      <c r="BV20" s="188">
        <f t="shared" si="81"/>
        <v>86.75</v>
      </c>
      <c r="BW20" s="188">
        <f t="shared" si="81"/>
        <v>77.875</v>
      </c>
      <c r="BX20" s="188">
        <f t="shared" si="81"/>
        <v>129.41666666666666</v>
      </c>
      <c r="BY20" s="188">
        <f t="shared" si="81"/>
        <v>80.8</v>
      </c>
      <c r="BZ20" s="188">
        <f t="shared" si="81"/>
        <v>94.142857142857139</v>
      </c>
      <c r="CA20" s="188">
        <f t="shared" si="81"/>
        <v>210</v>
      </c>
      <c r="CB20" s="188">
        <f t="shared" si="81"/>
        <v>75.590909090909093</v>
      </c>
      <c r="CC20" s="188">
        <f t="shared" si="81"/>
        <v>98.15384615384616</v>
      </c>
      <c r="CD20" s="188">
        <f t="shared" si="81"/>
        <v>80.2</v>
      </c>
      <c r="CE20" s="188">
        <f t="shared" si="81"/>
        <v>77.588235294117652</v>
      </c>
      <c r="CF20" s="188">
        <f t="shared" si="81"/>
        <v>68.765625</v>
      </c>
      <c r="CG20" s="188">
        <f t="shared" si="81"/>
        <v>170.5</v>
      </c>
      <c r="CH20" s="188">
        <f t="shared" si="81"/>
        <v>75.8</v>
      </c>
      <c r="CI20" s="188">
        <f t="shared" si="81"/>
        <v>72.333333333333329</v>
      </c>
      <c r="CJ20" s="188">
        <f t="shared" si="81"/>
        <v>181.83333333333334</v>
      </c>
      <c r="CK20" s="188">
        <f t="shared" si="81"/>
        <v>77.2</v>
      </c>
      <c r="CL20" s="188">
        <f t="shared" si="81"/>
        <v>86.111111111111114</v>
      </c>
      <c r="CM20" s="188">
        <f t="shared" si="81"/>
        <v>69</v>
      </c>
      <c r="CN20" s="188">
        <f t="shared" si="81"/>
        <v>77.333333333333329</v>
      </c>
      <c r="CO20" s="188">
        <f t="shared" si="81"/>
        <v>110</v>
      </c>
      <c r="CP20" s="188">
        <f t="shared" si="81"/>
        <v>70.75</v>
      </c>
      <c r="CQ20" s="188">
        <f t="shared" si="81"/>
        <v>77.666666666666671</v>
      </c>
      <c r="CR20" s="188">
        <f t="shared" si="81"/>
        <v>82</v>
      </c>
      <c r="CS20" s="188">
        <f t="shared" si="81"/>
        <v>109.5</v>
      </c>
      <c r="CT20" s="188">
        <f t="shared" si="81"/>
        <v>78.25</v>
      </c>
      <c r="CU20" s="188">
        <f t="shared" si="81"/>
        <v>216</v>
      </c>
      <c r="CV20" s="188">
        <f t="shared" si="81"/>
        <v>135.33333333333334</v>
      </c>
      <c r="CW20" s="188">
        <f t="shared" si="81"/>
        <v>68.357142857142861</v>
      </c>
      <c r="CX20" s="188">
        <f t="shared" si="81"/>
        <v>67.5</v>
      </c>
      <c r="CY20" s="188">
        <f t="shared" si="81"/>
        <v>85.5</v>
      </c>
      <c r="CZ20" s="188">
        <f t="shared" si="81"/>
        <v>68.8</v>
      </c>
      <c r="DA20" s="188">
        <f t="shared" si="81"/>
        <v>69.833333333333329</v>
      </c>
      <c r="DB20" s="188">
        <f t="shared" si="81"/>
        <v>45.8</v>
      </c>
      <c r="DC20" s="188">
        <f t="shared" si="81"/>
        <v>59.8</v>
      </c>
      <c r="DD20" s="188">
        <f t="shared" si="81"/>
        <v>77.857142857142861</v>
      </c>
      <c r="DE20" s="188">
        <f t="shared" si="81"/>
        <v>75</v>
      </c>
      <c r="DF20" s="188">
        <f t="shared" si="81"/>
        <v>82.48571428571428</v>
      </c>
      <c r="DG20" s="188">
        <f t="shared" si="81"/>
        <v>65.83</v>
      </c>
      <c r="DH20" s="188">
        <f t="shared" si="81"/>
        <v>79.95</v>
      </c>
      <c r="DI20" s="188">
        <f t="shared" si="81"/>
        <v>67.466666666666669</v>
      </c>
      <c r="DJ20" s="188">
        <f t="shared" si="81"/>
        <v>79.8</v>
      </c>
      <c r="DK20" s="188">
        <f t="shared" si="81"/>
        <v>75</v>
      </c>
      <c r="DL20" s="188">
        <f t="shared" si="81"/>
        <v>87</v>
      </c>
      <c r="DM20" s="188">
        <f t="shared" si="81"/>
        <v>78.230769230769226</v>
      </c>
      <c r="DN20" s="188">
        <f t="shared" si="81"/>
        <v>100.75</v>
      </c>
      <c r="DO20" s="188">
        <f t="shared" si="81"/>
        <v>71.8</v>
      </c>
      <c r="DP20" s="188">
        <f t="shared" si="81"/>
        <v>84.5</v>
      </c>
      <c r="DQ20" s="188">
        <f t="shared" si="81"/>
        <v>70.8</v>
      </c>
      <c r="DR20" s="188">
        <f t="shared" si="81"/>
        <v>82.222222222222229</v>
      </c>
      <c r="DS20" s="188">
        <f t="shared" si="81"/>
        <v>92.142857142857139</v>
      </c>
      <c r="DT20" s="188">
        <f t="shared" si="81"/>
        <v>56.25</v>
      </c>
      <c r="DU20" s="188">
        <f t="shared" si="81"/>
        <v>80.111111111111114</v>
      </c>
      <c r="DV20" s="188">
        <f t="shared" si="81"/>
        <v>76.428571428571431</v>
      </c>
      <c r="DW20" s="188">
        <f t="shared" si="81"/>
        <v>68.142857142857139</v>
      </c>
      <c r="DX20" s="188">
        <f t="shared" si="81"/>
        <v>64.875</v>
      </c>
      <c r="DY20" s="188">
        <f t="shared" si="81"/>
        <v>90.7</v>
      </c>
      <c r="DZ20" s="188">
        <f t="shared" ref="DZ20:GK20" si="82">DZ15/DZ7</f>
        <v>77.527272727272717</v>
      </c>
      <c r="EA20" s="188">
        <f t="shared" si="82"/>
        <v>68.390909090909091</v>
      </c>
      <c r="EB20" s="188">
        <f t="shared" si="82"/>
        <v>73.882352941176464</v>
      </c>
      <c r="EC20" s="188">
        <f t="shared" si="82"/>
        <v>69.3</v>
      </c>
      <c r="ED20" s="188">
        <f t="shared" si="82"/>
        <v>72</v>
      </c>
      <c r="EE20" s="188">
        <f t="shared" si="82"/>
        <v>80.111111111111114</v>
      </c>
      <c r="EF20" s="188">
        <f t="shared" si="82"/>
        <v>80.487179487179489</v>
      </c>
      <c r="EG20" s="188">
        <f t="shared" si="82"/>
        <v>70.186046511627907</v>
      </c>
      <c r="EH20" s="188">
        <f t="shared" si="82"/>
        <v>71.091666666666669</v>
      </c>
      <c r="EI20" s="188">
        <f t="shared" si="82"/>
        <v>136</v>
      </c>
      <c r="EJ20" s="188">
        <f t="shared" si="82"/>
        <v>84</v>
      </c>
      <c r="EK20" s="188">
        <f t="shared" si="82"/>
        <v>79</v>
      </c>
      <c r="EL20" s="188">
        <f t="shared" si="82"/>
        <v>89.75</v>
      </c>
      <c r="EM20" s="188">
        <f t="shared" si="82"/>
        <v>99.9</v>
      </c>
      <c r="EN20" s="188">
        <f t="shared" si="82"/>
        <v>69</v>
      </c>
      <c r="EO20" s="188">
        <f t="shared" si="82"/>
        <v>85.5</v>
      </c>
      <c r="EP20" s="188">
        <f t="shared" si="82"/>
        <v>78.8</v>
      </c>
      <c r="EQ20" s="188">
        <f t="shared" si="82"/>
        <v>60.5</v>
      </c>
      <c r="ER20" s="188">
        <f t="shared" si="82"/>
        <v>68</v>
      </c>
      <c r="ES20" s="188">
        <f t="shared" si="82"/>
        <v>73.25</v>
      </c>
      <c r="ET20" s="188">
        <f t="shared" si="82"/>
        <v>90.6875</v>
      </c>
      <c r="EU20" s="188">
        <f t="shared" si="82"/>
        <v>75.8</v>
      </c>
      <c r="EV20" s="188">
        <f t="shared" si="82"/>
        <v>75.263157894736835</v>
      </c>
      <c r="EW20" s="188">
        <f t="shared" si="82"/>
        <v>76.8</v>
      </c>
      <c r="EX20" s="188">
        <f t="shared" si="82"/>
        <v>70.78947368421052</v>
      </c>
      <c r="EY20" s="188">
        <f t="shared" si="82"/>
        <v>78.25</v>
      </c>
      <c r="EZ20" s="188">
        <f t="shared" si="82"/>
        <v>75.75</v>
      </c>
      <c r="FA20" s="188">
        <f t="shared" si="82"/>
        <v>72.100000000000009</v>
      </c>
      <c r="FB20" s="188">
        <f t="shared" si="82"/>
        <v>88.111111111111114</v>
      </c>
      <c r="FC20" s="188">
        <f t="shared" si="82"/>
        <v>81.424999999999997</v>
      </c>
      <c r="FD20" s="188">
        <f t="shared" si="82"/>
        <v>85.688999999999993</v>
      </c>
      <c r="FE20" s="188">
        <f t="shared" si="82"/>
        <v>75.8</v>
      </c>
      <c r="FF20" s="188">
        <f t="shared" si="82"/>
        <v>86.615000000000009</v>
      </c>
      <c r="FG20" s="188">
        <f t="shared" si="82"/>
        <v>83.3</v>
      </c>
      <c r="FH20" s="188">
        <f t="shared" si="82"/>
        <v>58.3</v>
      </c>
      <c r="FI20" s="188">
        <f t="shared" si="82"/>
        <v>95.8</v>
      </c>
      <c r="FJ20" s="188">
        <f t="shared" si="82"/>
        <v>86.085714285714289</v>
      </c>
      <c r="FK20" s="188">
        <f t="shared" si="82"/>
        <v>95.219000000000008</v>
      </c>
      <c r="FL20" s="188">
        <f t="shared" si="82"/>
        <v>80.8</v>
      </c>
      <c r="FM20" s="188">
        <f t="shared" si="82"/>
        <v>50.8</v>
      </c>
      <c r="FN20" s="188">
        <f t="shared" si="82"/>
        <v>68.3</v>
      </c>
      <c r="FO20" s="188">
        <f t="shared" si="82"/>
        <v>54.412857142857142</v>
      </c>
      <c r="FP20" s="188">
        <f t="shared" si="82"/>
        <v>66.94285714285715</v>
      </c>
      <c r="FQ20" s="188">
        <f t="shared" si="82"/>
        <v>74.8</v>
      </c>
      <c r="FR20" s="188">
        <f t="shared" si="82"/>
        <v>51.466666666666669</v>
      </c>
      <c r="FS20" s="188">
        <f t="shared" si="82"/>
        <v>97.8</v>
      </c>
      <c r="FT20" s="188">
        <f t="shared" si="82"/>
        <v>78.575000000000003</v>
      </c>
      <c r="FU20" s="188">
        <f t="shared" si="82"/>
        <v>139.80000000000001</v>
      </c>
      <c r="FV20" s="188">
        <f t="shared" si="82"/>
        <v>69.8</v>
      </c>
      <c r="FW20" s="188">
        <f t="shared" si="82"/>
        <v>80.5</v>
      </c>
      <c r="FX20" s="188">
        <f t="shared" si="82"/>
        <v>90.424999999999997</v>
      </c>
      <c r="FY20" s="188">
        <f t="shared" si="82"/>
        <v>89.8</v>
      </c>
      <c r="FZ20" s="188">
        <f t="shared" si="82"/>
        <v>72.8</v>
      </c>
      <c r="GA20" s="188" t="e">
        <f t="shared" si="82"/>
        <v>#DIV/0!</v>
      </c>
      <c r="GB20" s="188">
        <f t="shared" si="82"/>
        <v>74.8</v>
      </c>
      <c r="GC20" s="188" t="e">
        <f t="shared" si="82"/>
        <v>#DIV/0!</v>
      </c>
      <c r="GD20" s="188">
        <f t="shared" si="82"/>
        <v>94.92923076923077</v>
      </c>
      <c r="GE20" s="188">
        <f t="shared" si="82"/>
        <v>79.8</v>
      </c>
      <c r="GF20" s="188">
        <f t="shared" si="82"/>
        <v>79.527000000000001</v>
      </c>
      <c r="GG20" s="188">
        <f t="shared" si="82"/>
        <v>72.3</v>
      </c>
      <c r="GH20" s="188">
        <f t="shared" si="82"/>
        <v>79.8</v>
      </c>
      <c r="GI20" s="188">
        <f t="shared" si="82"/>
        <v>79.56</v>
      </c>
      <c r="GJ20" s="188">
        <f t="shared" si="82"/>
        <v>54.85</v>
      </c>
      <c r="GK20" s="188">
        <f t="shared" si="82"/>
        <v>84.8</v>
      </c>
      <c r="GL20" s="188">
        <f t="shared" ref="GL20:IW20" si="83">GL15/GL7</f>
        <v>84.800000000000011</v>
      </c>
      <c r="GM20" s="188">
        <f t="shared" si="83"/>
        <v>76.047499999999999</v>
      </c>
      <c r="GN20" s="188">
        <f t="shared" si="83"/>
        <v>106.48333333333333</v>
      </c>
      <c r="GO20" s="188">
        <f t="shared" si="83"/>
        <v>99.8</v>
      </c>
      <c r="GP20" s="188">
        <f t="shared" si="83"/>
        <v>76.3</v>
      </c>
      <c r="GQ20" s="188">
        <f t="shared" si="83"/>
        <v>70.424999999999997</v>
      </c>
      <c r="GR20" s="188">
        <f t="shared" si="83"/>
        <v>65.63333333333334</v>
      </c>
      <c r="GS20" s="188">
        <f t="shared" si="83"/>
        <v>79.799000000000007</v>
      </c>
      <c r="GT20" s="188">
        <f t="shared" si="83"/>
        <v>56.075000000000003</v>
      </c>
      <c r="GU20" s="188">
        <f t="shared" si="83"/>
        <v>65.094117647058823</v>
      </c>
      <c r="GV20" s="188">
        <f t="shared" si="83"/>
        <v>53.133333333333333</v>
      </c>
      <c r="GW20" s="188">
        <f t="shared" si="83"/>
        <v>49.800000000000004</v>
      </c>
      <c r="GX20" s="188">
        <f t="shared" si="83"/>
        <v>76.242857142857147</v>
      </c>
      <c r="GY20" s="188">
        <f t="shared" si="83"/>
        <v>85.214285714285708</v>
      </c>
      <c r="GZ20" s="188">
        <f t="shared" si="83"/>
        <v>31.56</v>
      </c>
      <c r="HA20" s="188">
        <f t="shared" si="83"/>
        <v>68.55</v>
      </c>
      <c r="HB20" s="188">
        <f t="shared" si="83"/>
        <v>55.633333333333333</v>
      </c>
      <c r="HC20" s="188" t="e">
        <f t="shared" si="83"/>
        <v>#DIV/0!</v>
      </c>
      <c r="HD20" s="188">
        <f t="shared" si="83"/>
        <v>79.8</v>
      </c>
      <c r="HE20" s="188">
        <f t="shared" si="83"/>
        <v>90.162499999999994</v>
      </c>
      <c r="HF20" s="188">
        <f t="shared" si="83"/>
        <v>82.657142857142858</v>
      </c>
      <c r="HG20" s="188">
        <f t="shared" si="83"/>
        <v>67.3</v>
      </c>
      <c r="HH20" s="188">
        <f t="shared" si="83"/>
        <v>67.3</v>
      </c>
      <c r="HI20" s="188">
        <f t="shared" si="83"/>
        <v>81.05</v>
      </c>
      <c r="HJ20" s="188">
        <f t="shared" si="83"/>
        <v>62.3</v>
      </c>
      <c r="HK20" s="188">
        <f t="shared" si="83"/>
        <v>57.088571428571427</v>
      </c>
      <c r="HL20" s="188">
        <f t="shared" si="83"/>
        <v>78.8</v>
      </c>
      <c r="HM20" s="188">
        <f t="shared" si="83"/>
        <v>89.800000000000011</v>
      </c>
      <c r="HN20" s="188">
        <f t="shared" si="83"/>
        <v>80.86666666666666</v>
      </c>
      <c r="HO20" s="188">
        <f t="shared" si="83"/>
        <v>68.55</v>
      </c>
      <c r="HP20" s="188">
        <f t="shared" si="83"/>
        <v>57.022222222222226</v>
      </c>
      <c r="HQ20" s="188">
        <f t="shared" si="83"/>
        <v>71.3</v>
      </c>
      <c r="HR20" s="188">
        <f t="shared" si="83"/>
        <v>82.371428571428581</v>
      </c>
      <c r="HS20" s="188">
        <f t="shared" si="83"/>
        <v>75.166666666666671</v>
      </c>
      <c r="HT20" s="188">
        <f t="shared" si="83"/>
        <v>86.8</v>
      </c>
      <c r="HU20" s="188">
        <f t="shared" si="83"/>
        <v>69.75</v>
      </c>
      <c r="HV20" s="188">
        <f t="shared" si="83"/>
        <v>84.3</v>
      </c>
      <c r="HW20" s="188">
        <f t="shared" si="83"/>
        <v>62.911111111111119</v>
      </c>
      <c r="HX20" s="188">
        <f t="shared" si="83"/>
        <v>82.022222222222226</v>
      </c>
      <c r="HY20" s="188">
        <f t="shared" si="83"/>
        <v>65.628571428571419</v>
      </c>
      <c r="HZ20" s="188">
        <f t="shared" si="83"/>
        <v>73.878571428571419</v>
      </c>
      <c r="IA20" s="188">
        <f t="shared" si="83"/>
        <v>69.793235294117636</v>
      </c>
      <c r="IB20" s="188">
        <f t="shared" si="83"/>
        <v>67.378695652173917</v>
      </c>
      <c r="IC20" s="188">
        <f t="shared" si="83"/>
        <v>73.779166666666669</v>
      </c>
      <c r="ID20" s="188">
        <f t="shared" si="83"/>
        <v>73.378947368421052</v>
      </c>
      <c r="IE20" s="188">
        <f t="shared" si="83"/>
        <v>70.788888888888891</v>
      </c>
      <c r="IF20" s="188">
        <f t="shared" si="83"/>
        <v>70.25454545454545</v>
      </c>
      <c r="IG20" s="188">
        <f t="shared" si="83"/>
        <v>83.933333333333337</v>
      </c>
      <c r="IH20" s="188">
        <f t="shared" si="83"/>
        <v>68.8</v>
      </c>
      <c r="II20" s="188">
        <f t="shared" si="83"/>
        <v>75.333333333333329</v>
      </c>
      <c r="IJ20" s="188">
        <f t="shared" si="83"/>
        <v>63</v>
      </c>
      <c r="IK20" s="188">
        <f t="shared" si="83"/>
        <v>82.25</v>
      </c>
      <c r="IL20" s="188">
        <f t="shared" si="83"/>
        <v>101.33333333333333</v>
      </c>
      <c r="IM20" s="188">
        <f t="shared" si="83"/>
        <v>82.666666666666671</v>
      </c>
      <c r="IN20" s="188">
        <f t="shared" si="83"/>
        <v>58</v>
      </c>
      <c r="IO20" s="188">
        <f t="shared" si="83"/>
        <v>67.17</v>
      </c>
      <c r="IP20" s="188">
        <f t="shared" si="83"/>
        <v>73.966666666666669</v>
      </c>
      <c r="IQ20" s="188">
        <f t="shared" si="83"/>
        <v>71.94285714285715</v>
      </c>
      <c r="IR20" s="188">
        <f t="shared" si="83"/>
        <v>59.800000000000004</v>
      </c>
      <c r="IS20" s="188">
        <f t="shared" si="83"/>
        <v>89.8</v>
      </c>
      <c r="IT20" s="188">
        <f t="shared" si="83"/>
        <v>76</v>
      </c>
      <c r="IU20" s="188">
        <f t="shared" si="83"/>
        <v>69.8</v>
      </c>
      <c r="IV20" s="188">
        <f t="shared" si="83"/>
        <v>61</v>
      </c>
      <c r="IW20" s="188">
        <f t="shared" si="83"/>
        <v>55.352941176470587</v>
      </c>
      <c r="IX20" s="188">
        <f t="shared" ref="IX20:LI20" si="84">IX15/IX7</f>
        <v>76.05</v>
      </c>
      <c r="IY20" s="188">
        <f t="shared" si="84"/>
        <v>59.050000000000004</v>
      </c>
      <c r="IZ20" s="188">
        <f t="shared" si="84"/>
        <v>81.55</v>
      </c>
      <c r="JA20" s="188">
        <f t="shared" si="84"/>
        <v>73.371428571428581</v>
      </c>
      <c r="JB20" s="188">
        <f t="shared" si="84"/>
        <v>75.538461538461533</v>
      </c>
      <c r="JC20" s="188">
        <f t="shared" si="84"/>
        <v>78.174999999999997</v>
      </c>
      <c r="JD20" s="188">
        <f t="shared" si="84"/>
        <v>61.466666666666669</v>
      </c>
      <c r="JE20" s="188">
        <f t="shared" si="84"/>
        <v>114.77777777777777</v>
      </c>
      <c r="JF20" s="188">
        <f t="shared" si="84"/>
        <v>66.466666666666669</v>
      </c>
      <c r="JG20" s="188">
        <f t="shared" si="84"/>
        <v>56.5</v>
      </c>
      <c r="JH20" s="188">
        <f t="shared" si="84"/>
        <v>92.333333333333329</v>
      </c>
      <c r="JI20" s="188">
        <f t="shared" si="84"/>
        <v>81.05</v>
      </c>
      <c r="JJ20" s="188">
        <f t="shared" si="84"/>
        <v>57.3</v>
      </c>
      <c r="JK20" s="188">
        <f t="shared" si="84"/>
        <v>72.433333333333337</v>
      </c>
      <c r="JL20" s="188">
        <f t="shared" si="84"/>
        <v>64.401538461538465</v>
      </c>
      <c r="JM20" s="188">
        <f t="shared" si="84"/>
        <v>87.3</v>
      </c>
      <c r="JN20" s="188">
        <f t="shared" si="84"/>
        <v>76.075000000000003</v>
      </c>
      <c r="JO20" s="188">
        <f t="shared" si="84"/>
        <v>51.466666666666669</v>
      </c>
      <c r="JP20" s="188">
        <f t="shared" si="84"/>
        <v>59.8</v>
      </c>
      <c r="JQ20" s="188">
        <f t="shared" si="84"/>
        <v>73.349999999999994</v>
      </c>
      <c r="JR20" s="188">
        <f t="shared" si="84"/>
        <v>64.085714285714289</v>
      </c>
      <c r="JS20" s="188">
        <f t="shared" si="84"/>
        <v>59.571428571428569</v>
      </c>
      <c r="JT20" s="188">
        <f t="shared" si="84"/>
        <v>87.5</v>
      </c>
      <c r="JU20" s="188" t="e">
        <f t="shared" si="84"/>
        <v>#DIV/0!</v>
      </c>
      <c r="JV20" s="188">
        <f t="shared" si="84"/>
        <v>52.055</v>
      </c>
      <c r="JW20" s="188">
        <f t="shared" si="84"/>
        <v>84.9</v>
      </c>
      <c r="JX20" s="188">
        <f t="shared" si="84"/>
        <v>79.571428571428569</v>
      </c>
      <c r="JY20" s="188">
        <f t="shared" si="84"/>
        <v>51.466666666666669</v>
      </c>
      <c r="JZ20" s="188">
        <f t="shared" si="84"/>
        <v>70</v>
      </c>
      <c r="KA20" s="188">
        <f t="shared" si="84"/>
        <v>67.3</v>
      </c>
      <c r="KB20" s="188">
        <f t="shared" si="84"/>
        <v>57.3</v>
      </c>
      <c r="KC20" s="188">
        <f t="shared" si="84"/>
        <v>69.8</v>
      </c>
      <c r="KD20" s="188">
        <f t="shared" si="84"/>
        <v>69.174999999999997</v>
      </c>
      <c r="KE20" s="188">
        <f t="shared" si="84"/>
        <v>71.59</v>
      </c>
      <c r="KF20" s="188">
        <f t="shared" si="84"/>
        <v>56.05</v>
      </c>
      <c r="KG20" s="188">
        <f t="shared" si="84"/>
        <v>84.424999999999997</v>
      </c>
      <c r="KH20" s="188">
        <f t="shared" si="84"/>
        <v>68.8</v>
      </c>
      <c r="KI20" s="188">
        <f t="shared" si="84"/>
        <v>53.55</v>
      </c>
      <c r="KJ20" s="188" t="e">
        <f t="shared" si="84"/>
        <v>#DIV/0!</v>
      </c>
      <c r="KK20" s="188">
        <f t="shared" si="84"/>
        <v>74.714285714285708</v>
      </c>
      <c r="KL20" s="188">
        <f t="shared" si="84"/>
        <v>72.5</v>
      </c>
      <c r="KM20" s="188">
        <f t="shared" si="84"/>
        <v>106.39999999999999</v>
      </c>
      <c r="KN20" s="188">
        <f t="shared" si="84"/>
        <v>82.8</v>
      </c>
      <c r="KO20" s="188">
        <f t="shared" si="84"/>
        <v>74.275000000000006</v>
      </c>
      <c r="KP20" s="188">
        <f t="shared" si="84"/>
        <v>54.8</v>
      </c>
      <c r="KQ20" s="188" t="e">
        <f t="shared" si="84"/>
        <v>#DIV/0!</v>
      </c>
      <c r="KR20" s="188">
        <f t="shared" si="84"/>
        <v>81.066666666666663</v>
      </c>
      <c r="KS20" s="188">
        <f t="shared" si="84"/>
        <v>101.2</v>
      </c>
      <c r="KT20" s="188">
        <f t="shared" si="84"/>
        <v>78.656666666666666</v>
      </c>
      <c r="KU20" s="188">
        <f t="shared" si="84"/>
        <v>95.21</v>
      </c>
      <c r="KV20" s="188">
        <f t="shared" si="84"/>
        <v>75.97999999999999</v>
      </c>
      <c r="KW20" s="188">
        <f t="shared" si="84"/>
        <v>80.8</v>
      </c>
      <c r="KX20" s="188">
        <f t="shared" si="84"/>
        <v>0</v>
      </c>
      <c r="KY20" s="188">
        <f t="shared" si="84"/>
        <v>41.12</v>
      </c>
      <c r="KZ20" s="188">
        <f t="shared" si="84"/>
        <v>675.5</v>
      </c>
      <c r="LA20" s="188">
        <f t="shared" si="84"/>
        <v>159.93333333333334</v>
      </c>
      <c r="LB20" s="188">
        <f t="shared" si="84"/>
        <v>112.73333333333333</v>
      </c>
      <c r="LC20" s="188">
        <f t="shared" si="84"/>
        <v>250.2</v>
      </c>
      <c r="LD20" s="188">
        <f t="shared" si="84"/>
        <v>572.4</v>
      </c>
      <c r="LE20" s="188">
        <f t="shared" si="84"/>
        <v>31.5</v>
      </c>
      <c r="LF20" s="188">
        <f t="shared" si="84"/>
        <v>75.8</v>
      </c>
      <c r="LG20" s="188">
        <f t="shared" si="84"/>
        <v>156</v>
      </c>
      <c r="LH20" s="188">
        <f t="shared" si="84"/>
        <v>19.2</v>
      </c>
      <c r="LI20" s="188">
        <f t="shared" si="84"/>
        <v>278</v>
      </c>
      <c r="LJ20" s="188">
        <f t="shared" ref="LJ20:NC20" si="85">LJ15/LJ7</f>
        <v>195.5</v>
      </c>
      <c r="LK20" s="188">
        <f t="shared" si="85"/>
        <v>75.8</v>
      </c>
      <c r="LL20" s="188" t="e">
        <f t="shared" si="85"/>
        <v>#DIV/0!</v>
      </c>
      <c r="LM20" s="188">
        <f t="shared" si="85"/>
        <v>37</v>
      </c>
      <c r="LN20" s="188">
        <f t="shared" si="85"/>
        <v>732.2</v>
      </c>
      <c r="LO20" s="188">
        <f t="shared" si="85"/>
        <v>101.12</v>
      </c>
      <c r="LP20" s="188">
        <f t="shared" si="85"/>
        <v>172.4</v>
      </c>
      <c r="LQ20" s="188">
        <f t="shared" si="85"/>
        <v>237.43333333333331</v>
      </c>
      <c r="LR20" s="188">
        <f t="shared" si="85"/>
        <v>288.2</v>
      </c>
      <c r="LS20" s="188">
        <f t="shared" si="85"/>
        <v>0</v>
      </c>
      <c r="LT20" s="188">
        <f t="shared" si="85"/>
        <v>53.1</v>
      </c>
      <c r="LU20" s="188">
        <f t="shared" si="85"/>
        <v>55.52</v>
      </c>
      <c r="LV20" s="188">
        <f t="shared" si="85"/>
        <v>83.2</v>
      </c>
      <c r="LW20" s="188">
        <f t="shared" si="85"/>
        <v>186.66666666666666</v>
      </c>
      <c r="LX20" s="188">
        <f t="shared" si="85"/>
        <v>373.5</v>
      </c>
      <c r="LY20" s="188">
        <f t="shared" si="85"/>
        <v>390</v>
      </c>
      <c r="LZ20" s="188">
        <f t="shared" si="85"/>
        <v>68.994</v>
      </c>
      <c r="MA20" s="188">
        <f t="shared" si="85"/>
        <v>99.002857142857138</v>
      </c>
      <c r="MB20" s="188">
        <f t="shared" si="85"/>
        <v>106.77272727272727</v>
      </c>
      <c r="MC20" s="188">
        <f t="shared" si="85"/>
        <v>80.614000000000004</v>
      </c>
      <c r="MD20" s="188">
        <f t="shared" si="85"/>
        <v>101.985</v>
      </c>
      <c r="ME20" s="188">
        <f t="shared" si="85"/>
        <v>155.17333333333332</v>
      </c>
      <c r="MF20" s="188">
        <f t="shared" si="85"/>
        <v>247.61</v>
      </c>
      <c r="MG20" s="188">
        <f t="shared" si="85"/>
        <v>67.739999999999995</v>
      </c>
      <c r="MH20" s="188">
        <f t="shared" si="85"/>
        <v>43.367777777777775</v>
      </c>
      <c r="MI20" s="188">
        <f t="shared" si="85"/>
        <v>29.32</v>
      </c>
      <c r="MJ20" s="188">
        <f t="shared" si="85"/>
        <v>169.92000000000002</v>
      </c>
      <c r="MK20" s="188">
        <f t="shared" si="85"/>
        <v>380.8</v>
      </c>
      <c r="ML20" s="188">
        <f t="shared" si="85"/>
        <v>138.84</v>
      </c>
      <c r="MM20" s="188">
        <f t="shared" si="85"/>
        <v>215.5</v>
      </c>
      <c r="MN20" s="188">
        <f t="shared" si="85"/>
        <v>126.6</v>
      </c>
      <c r="MO20" s="188">
        <f t="shared" si="85"/>
        <v>14.1</v>
      </c>
      <c r="MP20" s="188">
        <f t="shared" si="85"/>
        <v>123.2</v>
      </c>
      <c r="MQ20" s="188">
        <f t="shared" si="85"/>
        <v>108.33333333333333</v>
      </c>
      <c r="MR20" s="188">
        <f t="shared" si="85"/>
        <v>79</v>
      </c>
      <c r="MS20" s="188">
        <f t="shared" si="85"/>
        <v>136.6</v>
      </c>
      <c r="MT20" s="188">
        <f t="shared" si="85"/>
        <v>191</v>
      </c>
      <c r="MU20" s="188">
        <f t="shared" si="85"/>
        <v>30.857142857142858</v>
      </c>
      <c r="MV20" s="188">
        <f t="shared" si="85"/>
        <v>26.2</v>
      </c>
      <c r="MW20" s="188">
        <f t="shared" si="85"/>
        <v>77.125</v>
      </c>
      <c r="MX20" s="188">
        <f t="shared" si="85"/>
        <v>69.55</v>
      </c>
      <c r="MY20" s="188">
        <f t="shared" si="85"/>
        <v>78.022222222222226</v>
      </c>
      <c r="MZ20" s="188">
        <f t="shared" si="85"/>
        <v>72</v>
      </c>
      <c r="NA20" s="188">
        <f t="shared" si="85"/>
        <v>69.381428571428572</v>
      </c>
      <c r="NB20" s="188">
        <f t="shared" si="85"/>
        <v>72.63333333333334</v>
      </c>
      <c r="NC20" s="188">
        <f t="shared" si="85"/>
        <v>102.125</v>
      </c>
    </row>
    <row r="21" spans="1:367" x14ac:dyDescent="0.3">
      <c r="A21" s="7" t="s">
        <v>16</v>
      </c>
      <c r="B21" s="188">
        <f t="shared" ref="B21:BM21" si="86">B16/B8</f>
        <v>76.893101851851839</v>
      </c>
      <c r="C21" s="188">
        <f t="shared" si="86"/>
        <v>76.893101851851839</v>
      </c>
      <c r="D21" s="188">
        <f t="shared" si="86"/>
        <v>76.893101851851839</v>
      </c>
      <c r="E21" s="188">
        <f t="shared" si="86"/>
        <v>76.893101851851839</v>
      </c>
      <c r="F21" s="188">
        <f t="shared" si="86"/>
        <v>76.893101851851839</v>
      </c>
      <c r="G21" s="188">
        <f t="shared" si="86"/>
        <v>76.893101851851839</v>
      </c>
      <c r="H21" s="188">
        <f t="shared" si="86"/>
        <v>76.893101851851839</v>
      </c>
      <c r="I21" s="188">
        <f t="shared" si="86"/>
        <v>76.893101851851839</v>
      </c>
      <c r="J21" s="188">
        <f t="shared" si="86"/>
        <v>76.893101851851839</v>
      </c>
      <c r="K21" s="188">
        <f t="shared" si="86"/>
        <v>76.893101851851839</v>
      </c>
      <c r="L21" s="188">
        <f t="shared" si="86"/>
        <v>76.893101851851839</v>
      </c>
      <c r="M21" s="188">
        <f t="shared" si="86"/>
        <v>76.893101851851839</v>
      </c>
      <c r="N21" s="188">
        <f t="shared" si="86"/>
        <v>76.893101851851839</v>
      </c>
      <c r="O21" s="188">
        <f t="shared" si="86"/>
        <v>76.893101851851839</v>
      </c>
      <c r="P21" s="188">
        <f t="shared" si="86"/>
        <v>76.893101851851839</v>
      </c>
      <c r="Q21" s="188">
        <f t="shared" si="86"/>
        <v>76.893101851851839</v>
      </c>
      <c r="R21" s="188">
        <f t="shared" si="86"/>
        <v>76.893101851851839</v>
      </c>
      <c r="S21" s="188">
        <f t="shared" si="86"/>
        <v>76.893101851851839</v>
      </c>
      <c r="T21" s="188">
        <f t="shared" si="86"/>
        <v>76.893101851851839</v>
      </c>
      <c r="U21" s="188">
        <f t="shared" si="86"/>
        <v>76.893101851851839</v>
      </c>
      <c r="V21" s="188">
        <f t="shared" si="86"/>
        <v>76.893101851851839</v>
      </c>
      <c r="W21" s="188">
        <f t="shared" si="86"/>
        <v>76.893101851851839</v>
      </c>
      <c r="X21" s="188">
        <f t="shared" si="86"/>
        <v>76.893101851851839</v>
      </c>
      <c r="Y21" s="188">
        <f t="shared" si="86"/>
        <v>76.893101851851839</v>
      </c>
      <c r="Z21" s="188">
        <f t="shared" si="86"/>
        <v>76.893101851851839</v>
      </c>
      <c r="AA21" s="188">
        <f t="shared" si="86"/>
        <v>76.893101851851839</v>
      </c>
      <c r="AB21" s="188">
        <f t="shared" si="86"/>
        <v>76.893101851851839</v>
      </c>
      <c r="AC21" s="188">
        <f t="shared" si="86"/>
        <v>76.893101851851839</v>
      </c>
      <c r="AD21" s="188">
        <f t="shared" si="86"/>
        <v>76.893101851851839</v>
      </c>
      <c r="AE21" s="188">
        <f t="shared" si="86"/>
        <v>76.893101851851839</v>
      </c>
      <c r="AF21" s="188">
        <f t="shared" si="86"/>
        <v>76.893101851851839</v>
      </c>
      <c r="AG21" s="188">
        <f t="shared" si="86"/>
        <v>76.900000000000006</v>
      </c>
      <c r="AH21" s="188">
        <f t="shared" si="86"/>
        <v>76.900000000000006</v>
      </c>
      <c r="AI21" s="188">
        <f t="shared" si="86"/>
        <v>76.900000000000006</v>
      </c>
      <c r="AJ21" s="188">
        <f t="shared" si="86"/>
        <v>76.900000000000006</v>
      </c>
      <c r="AK21" s="188">
        <f t="shared" si="86"/>
        <v>76.900000000000006</v>
      </c>
      <c r="AL21" s="188">
        <f t="shared" si="86"/>
        <v>76.899999999999991</v>
      </c>
      <c r="AM21" s="188">
        <f t="shared" si="86"/>
        <v>76.900000000000006</v>
      </c>
      <c r="AN21" s="188">
        <f t="shared" si="86"/>
        <v>76.900000000000006</v>
      </c>
      <c r="AO21" s="188">
        <f t="shared" si="86"/>
        <v>76.900000000000006</v>
      </c>
      <c r="AP21" s="188">
        <f t="shared" si="86"/>
        <v>76.900000000000006</v>
      </c>
      <c r="AQ21" s="188">
        <f t="shared" si="86"/>
        <v>76.900000000000006</v>
      </c>
      <c r="AR21" s="188">
        <f t="shared" si="86"/>
        <v>76.900000000000006</v>
      </c>
      <c r="AS21" s="188">
        <f t="shared" si="86"/>
        <v>76.900000000000006</v>
      </c>
      <c r="AT21" s="188">
        <f t="shared" si="86"/>
        <v>76.900000000000006</v>
      </c>
      <c r="AU21" s="188">
        <f t="shared" si="86"/>
        <v>76.900000000000006</v>
      </c>
      <c r="AV21" s="188">
        <f t="shared" si="86"/>
        <v>76.900000000000006</v>
      </c>
      <c r="AW21" s="188">
        <f t="shared" si="86"/>
        <v>76.900000000000006</v>
      </c>
      <c r="AX21" s="188">
        <f t="shared" si="86"/>
        <v>76.900000000000006</v>
      </c>
      <c r="AY21" s="188">
        <f t="shared" si="86"/>
        <v>76.900000000000006</v>
      </c>
      <c r="AZ21" s="188">
        <f t="shared" si="86"/>
        <v>76.900000000000006</v>
      </c>
      <c r="BA21" s="188">
        <f t="shared" si="86"/>
        <v>76.900000000000006</v>
      </c>
      <c r="BB21" s="188">
        <f t="shared" si="86"/>
        <v>76.900000000000006</v>
      </c>
      <c r="BC21" s="188">
        <f t="shared" si="86"/>
        <v>76.900000000000006</v>
      </c>
      <c r="BD21" s="188">
        <f t="shared" si="86"/>
        <v>76.900000000000006</v>
      </c>
      <c r="BE21" s="188">
        <f t="shared" si="86"/>
        <v>76.900000000000006</v>
      </c>
      <c r="BF21" s="188">
        <f t="shared" si="86"/>
        <v>76.900000000000006</v>
      </c>
      <c r="BG21" s="188">
        <f t="shared" si="86"/>
        <v>76.900000000000006</v>
      </c>
      <c r="BH21" s="188">
        <f t="shared" si="86"/>
        <v>76.900000000000006</v>
      </c>
      <c r="BI21" s="188">
        <f t="shared" si="86"/>
        <v>76.900000000000006</v>
      </c>
      <c r="BJ21" s="188">
        <f t="shared" si="86"/>
        <v>76.900000000000006</v>
      </c>
      <c r="BK21" s="188">
        <f t="shared" si="86"/>
        <v>87.54</v>
      </c>
      <c r="BL21" s="188">
        <f t="shared" si="86"/>
        <v>87.54</v>
      </c>
      <c r="BM21" s="188">
        <f t="shared" si="86"/>
        <v>87.54</v>
      </c>
      <c r="BN21" s="188">
        <f t="shared" ref="BN21:DY21" si="87">BN16/BN8</f>
        <v>87.539999999999992</v>
      </c>
      <c r="BO21" s="188">
        <f t="shared" si="87"/>
        <v>87.54</v>
      </c>
      <c r="BP21" s="188">
        <f t="shared" si="87"/>
        <v>87.54</v>
      </c>
      <c r="BQ21" s="188">
        <f t="shared" si="87"/>
        <v>87.54</v>
      </c>
      <c r="BR21" s="188">
        <f t="shared" si="87"/>
        <v>87.54</v>
      </c>
      <c r="BS21" s="188">
        <f t="shared" si="87"/>
        <v>87.54</v>
      </c>
      <c r="BT21" s="188">
        <f t="shared" si="87"/>
        <v>87.539999999999992</v>
      </c>
      <c r="BU21" s="188">
        <f t="shared" si="87"/>
        <v>87.54</v>
      </c>
      <c r="BV21" s="188">
        <f t="shared" si="87"/>
        <v>87.54</v>
      </c>
      <c r="BW21" s="188">
        <f t="shared" si="87"/>
        <v>87.54000000000002</v>
      </c>
      <c r="BX21" s="188">
        <f t="shared" si="87"/>
        <v>87.539999999999992</v>
      </c>
      <c r="BY21" s="188">
        <f t="shared" si="87"/>
        <v>87.54</v>
      </c>
      <c r="BZ21" s="188">
        <f t="shared" si="87"/>
        <v>87.54</v>
      </c>
      <c r="CA21" s="188">
        <f t="shared" si="87"/>
        <v>87.54</v>
      </c>
      <c r="CB21" s="188">
        <f t="shared" si="87"/>
        <v>87.54</v>
      </c>
      <c r="CC21" s="188">
        <f t="shared" si="87"/>
        <v>87.54</v>
      </c>
      <c r="CD21" s="188">
        <f t="shared" si="87"/>
        <v>87.54</v>
      </c>
      <c r="CE21" s="188">
        <f t="shared" si="87"/>
        <v>87.54</v>
      </c>
      <c r="CF21" s="188">
        <f t="shared" si="87"/>
        <v>87.54</v>
      </c>
      <c r="CG21" s="188">
        <f t="shared" si="87"/>
        <v>87.54</v>
      </c>
      <c r="CH21" s="188">
        <f t="shared" si="87"/>
        <v>87.54</v>
      </c>
      <c r="CI21" s="188">
        <f t="shared" si="87"/>
        <v>87.54</v>
      </c>
      <c r="CJ21" s="188">
        <f t="shared" si="87"/>
        <v>87.54</v>
      </c>
      <c r="CK21" s="188">
        <f t="shared" si="87"/>
        <v>87.54</v>
      </c>
      <c r="CL21" s="188">
        <f t="shared" si="87"/>
        <v>87.54</v>
      </c>
      <c r="CM21" s="188">
        <f t="shared" si="87"/>
        <v>87.54</v>
      </c>
      <c r="CN21" s="188">
        <f t="shared" si="87"/>
        <v>87.54</v>
      </c>
      <c r="CO21" s="188">
        <f t="shared" si="87"/>
        <v>87.54</v>
      </c>
      <c r="CP21" s="188">
        <f t="shared" si="87"/>
        <v>78.61497326203208</v>
      </c>
      <c r="CQ21" s="188">
        <f t="shared" si="87"/>
        <v>78.61497326203208</v>
      </c>
      <c r="CR21" s="188">
        <f t="shared" si="87"/>
        <v>78.61497326203208</v>
      </c>
      <c r="CS21" s="188">
        <f t="shared" si="87"/>
        <v>78.61497326203208</v>
      </c>
      <c r="CT21" s="188">
        <f t="shared" si="87"/>
        <v>78.61497326203208</v>
      </c>
      <c r="CU21" s="188">
        <f t="shared" si="87"/>
        <v>78.61497326203208</v>
      </c>
      <c r="CV21" s="188">
        <f t="shared" si="87"/>
        <v>78.61497326203208</v>
      </c>
      <c r="CW21" s="188">
        <f t="shared" si="87"/>
        <v>78.61497326203208</v>
      </c>
      <c r="CX21" s="188">
        <f t="shared" si="87"/>
        <v>78.61497326203208</v>
      </c>
      <c r="CY21" s="188">
        <f t="shared" si="87"/>
        <v>78.61497326203208</v>
      </c>
      <c r="CZ21" s="188">
        <f t="shared" si="87"/>
        <v>78.61497326203208</v>
      </c>
      <c r="DA21" s="188">
        <f t="shared" si="87"/>
        <v>78.61497326203208</v>
      </c>
      <c r="DB21" s="188">
        <f t="shared" si="87"/>
        <v>78.61497326203208</v>
      </c>
      <c r="DC21" s="188">
        <f t="shared" si="87"/>
        <v>78.61497326203208</v>
      </c>
      <c r="DD21" s="188">
        <f t="shared" si="87"/>
        <v>78.61497326203208</v>
      </c>
      <c r="DE21" s="188">
        <f t="shared" si="87"/>
        <v>78.61497326203208</v>
      </c>
      <c r="DF21" s="188">
        <f t="shared" si="87"/>
        <v>78.61497326203208</v>
      </c>
      <c r="DG21" s="188">
        <f t="shared" si="87"/>
        <v>78.61497326203208</v>
      </c>
      <c r="DH21" s="188">
        <f t="shared" si="87"/>
        <v>78.61497326203208</v>
      </c>
      <c r="DI21" s="188">
        <f t="shared" si="87"/>
        <v>78.61497326203208</v>
      </c>
      <c r="DJ21" s="188">
        <f t="shared" si="87"/>
        <v>78.61497326203208</v>
      </c>
      <c r="DK21" s="188">
        <f t="shared" si="87"/>
        <v>78.61497326203208</v>
      </c>
      <c r="DL21" s="188">
        <f t="shared" si="87"/>
        <v>78.61497326203208</v>
      </c>
      <c r="DM21" s="188">
        <f t="shared" si="87"/>
        <v>78.61497326203208</v>
      </c>
      <c r="DN21" s="188">
        <f t="shared" si="87"/>
        <v>78.61497326203208</v>
      </c>
      <c r="DO21" s="188">
        <f t="shared" si="87"/>
        <v>78.61497326203208</v>
      </c>
      <c r="DP21" s="188">
        <f t="shared" si="87"/>
        <v>78.61497326203208</v>
      </c>
      <c r="DQ21" s="188">
        <f t="shared" si="87"/>
        <v>78.61497326203208</v>
      </c>
      <c r="DR21" s="188">
        <f t="shared" si="87"/>
        <v>78.61497326203208</v>
      </c>
      <c r="DS21" s="188">
        <f t="shared" si="87"/>
        <v>78.61497326203208</v>
      </c>
      <c r="DT21" s="188">
        <f t="shared" si="87"/>
        <v>78.61497326203208</v>
      </c>
      <c r="DU21" s="188">
        <f t="shared" si="87"/>
        <v>75.564189189189193</v>
      </c>
      <c r="DV21" s="188">
        <f t="shared" si="87"/>
        <v>75.564189189189193</v>
      </c>
      <c r="DW21" s="188">
        <f t="shared" si="87"/>
        <v>75.564189189189193</v>
      </c>
      <c r="DX21" s="188">
        <f t="shared" si="87"/>
        <v>75.564189189189193</v>
      </c>
      <c r="DY21" s="188">
        <f t="shared" si="87"/>
        <v>75.564189189189193</v>
      </c>
      <c r="DZ21" s="188">
        <f t="shared" ref="DZ21:GK21" si="88">DZ16/DZ8</f>
        <v>75.564189189189193</v>
      </c>
      <c r="EA21" s="188">
        <f t="shared" si="88"/>
        <v>75.564189189189193</v>
      </c>
      <c r="EB21" s="188">
        <f t="shared" si="88"/>
        <v>75.564189189189193</v>
      </c>
      <c r="EC21" s="188">
        <f t="shared" si="88"/>
        <v>75.564189189189193</v>
      </c>
      <c r="ED21" s="188">
        <f t="shared" si="88"/>
        <v>75.564189189189193</v>
      </c>
      <c r="EE21" s="188">
        <f t="shared" si="88"/>
        <v>75.564189189189193</v>
      </c>
      <c r="EF21" s="188">
        <f t="shared" si="88"/>
        <v>75.564189189189193</v>
      </c>
      <c r="EG21" s="188">
        <f t="shared" si="88"/>
        <v>75.564189189189193</v>
      </c>
      <c r="EH21" s="188">
        <f t="shared" si="88"/>
        <v>75.564189189189193</v>
      </c>
      <c r="EI21" s="188">
        <f t="shared" si="88"/>
        <v>75.564189189189193</v>
      </c>
      <c r="EJ21" s="188">
        <f t="shared" si="88"/>
        <v>75.564189189189193</v>
      </c>
      <c r="EK21" s="188">
        <f t="shared" si="88"/>
        <v>75.564189189189193</v>
      </c>
      <c r="EL21" s="188">
        <f t="shared" si="88"/>
        <v>75.564189189189193</v>
      </c>
      <c r="EM21" s="188">
        <f t="shared" si="88"/>
        <v>75.564189189189193</v>
      </c>
      <c r="EN21" s="188">
        <f t="shared" si="88"/>
        <v>75.564189189189193</v>
      </c>
      <c r="EO21" s="188">
        <f t="shared" si="88"/>
        <v>75.564189189189193</v>
      </c>
      <c r="EP21" s="188">
        <f t="shared" si="88"/>
        <v>75.564189189189193</v>
      </c>
      <c r="EQ21" s="188">
        <f t="shared" si="88"/>
        <v>75.564189189189193</v>
      </c>
      <c r="ER21" s="188">
        <f t="shared" si="88"/>
        <v>75.564189189189193</v>
      </c>
      <c r="ES21" s="188">
        <f t="shared" si="88"/>
        <v>75.564189189189193</v>
      </c>
      <c r="ET21" s="188">
        <f t="shared" si="88"/>
        <v>75.564189189189193</v>
      </c>
      <c r="EU21" s="188">
        <f t="shared" si="88"/>
        <v>75.564189189189193</v>
      </c>
      <c r="EV21" s="188">
        <f t="shared" si="88"/>
        <v>75.564189189189193</v>
      </c>
      <c r="EW21" s="188">
        <f t="shared" si="88"/>
        <v>76.72</v>
      </c>
      <c r="EX21" s="188">
        <f t="shared" si="88"/>
        <v>76.72</v>
      </c>
      <c r="EY21" s="188">
        <f t="shared" si="88"/>
        <v>76.72</v>
      </c>
      <c r="EZ21" s="188">
        <f t="shared" si="88"/>
        <v>76.72</v>
      </c>
      <c r="FA21" s="188">
        <f t="shared" si="88"/>
        <v>76.719999999999985</v>
      </c>
      <c r="FB21" s="188">
        <f t="shared" si="88"/>
        <v>76.72</v>
      </c>
      <c r="FC21" s="188">
        <f t="shared" si="88"/>
        <v>76.72</v>
      </c>
      <c r="FD21" s="188">
        <f t="shared" si="88"/>
        <v>76.72</v>
      </c>
      <c r="FE21" s="188">
        <f t="shared" si="88"/>
        <v>76.72</v>
      </c>
      <c r="FF21" s="188">
        <f t="shared" si="88"/>
        <v>76.72</v>
      </c>
      <c r="FG21" s="188">
        <f t="shared" si="88"/>
        <v>76.72</v>
      </c>
      <c r="FH21" s="188">
        <f t="shared" si="88"/>
        <v>76.72</v>
      </c>
      <c r="FI21" s="188">
        <f t="shared" si="88"/>
        <v>76.72</v>
      </c>
      <c r="FJ21" s="188">
        <f t="shared" si="88"/>
        <v>76.72</v>
      </c>
      <c r="FK21" s="188">
        <f t="shared" si="88"/>
        <v>76.72</v>
      </c>
      <c r="FL21" s="188">
        <f t="shared" si="88"/>
        <v>76.72</v>
      </c>
      <c r="FM21" s="188">
        <f t="shared" si="88"/>
        <v>76.72</v>
      </c>
      <c r="FN21" s="188">
        <f t="shared" si="88"/>
        <v>76.72</v>
      </c>
      <c r="FO21" s="188">
        <f t="shared" si="88"/>
        <v>76.72</v>
      </c>
      <c r="FP21" s="188">
        <f t="shared" si="88"/>
        <v>76.72</v>
      </c>
      <c r="FQ21" s="188">
        <f t="shared" si="88"/>
        <v>76.72</v>
      </c>
      <c r="FR21" s="188">
        <f t="shared" si="88"/>
        <v>76.72</v>
      </c>
      <c r="FS21" s="188">
        <f t="shared" si="88"/>
        <v>76.72</v>
      </c>
      <c r="FT21" s="188">
        <f t="shared" si="88"/>
        <v>76.72</v>
      </c>
      <c r="FU21" s="188">
        <f t="shared" si="88"/>
        <v>76.72</v>
      </c>
      <c r="FV21" s="188">
        <f t="shared" si="88"/>
        <v>76.72</v>
      </c>
      <c r="FW21" s="188">
        <f t="shared" si="88"/>
        <v>76.72</v>
      </c>
      <c r="FX21" s="188">
        <f t="shared" si="88"/>
        <v>76.72</v>
      </c>
      <c r="FY21" s="188">
        <f t="shared" si="88"/>
        <v>76.72</v>
      </c>
      <c r="FZ21" s="188">
        <f t="shared" si="88"/>
        <v>76.72</v>
      </c>
      <c r="GA21" s="188">
        <f t="shared" si="88"/>
        <v>76.72</v>
      </c>
      <c r="GB21" s="188">
        <f t="shared" si="88"/>
        <v>70.540000000000006</v>
      </c>
      <c r="GC21" s="188">
        <f t="shared" si="88"/>
        <v>70.540000000000006</v>
      </c>
      <c r="GD21" s="188">
        <f t="shared" si="88"/>
        <v>70.540000000000006</v>
      </c>
      <c r="GE21" s="188">
        <f t="shared" si="88"/>
        <v>70.540000000000006</v>
      </c>
      <c r="GF21" s="188">
        <f t="shared" si="88"/>
        <v>70.540000000000006</v>
      </c>
      <c r="GG21" s="188">
        <f t="shared" si="88"/>
        <v>70.540000000000006</v>
      </c>
      <c r="GH21" s="188">
        <f t="shared" si="88"/>
        <v>70.540000000000006</v>
      </c>
      <c r="GI21" s="188">
        <f t="shared" si="88"/>
        <v>70.540000000000006</v>
      </c>
      <c r="GJ21" s="188">
        <f t="shared" si="88"/>
        <v>70.540000000000006</v>
      </c>
      <c r="GK21" s="188">
        <f t="shared" si="88"/>
        <v>70.540000000000006</v>
      </c>
      <c r="GL21" s="188">
        <f t="shared" ref="GL21:IW21" si="89">GL16/GL8</f>
        <v>70.540000000000006</v>
      </c>
      <c r="GM21" s="188">
        <f t="shared" si="89"/>
        <v>70.540000000000006</v>
      </c>
      <c r="GN21" s="188">
        <f t="shared" si="89"/>
        <v>70.540000000000006</v>
      </c>
      <c r="GO21" s="188">
        <f t="shared" si="89"/>
        <v>70.540000000000006</v>
      </c>
      <c r="GP21" s="188">
        <f t="shared" si="89"/>
        <v>70.540000000000006</v>
      </c>
      <c r="GQ21" s="188">
        <f t="shared" si="89"/>
        <v>70.540000000000006</v>
      </c>
      <c r="GR21" s="188">
        <f t="shared" si="89"/>
        <v>70.540000000000006</v>
      </c>
      <c r="GS21" s="188">
        <f t="shared" si="89"/>
        <v>70.540000000000006</v>
      </c>
      <c r="GT21" s="188">
        <f t="shared" si="89"/>
        <v>70.540000000000006</v>
      </c>
      <c r="GU21" s="188">
        <f t="shared" si="89"/>
        <v>70.540000000000006</v>
      </c>
      <c r="GV21" s="188">
        <f t="shared" si="89"/>
        <v>70.540000000000006</v>
      </c>
      <c r="GW21" s="188">
        <f t="shared" si="89"/>
        <v>70.540000000000006</v>
      </c>
      <c r="GX21" s="188">
        <f t="shared" si="89"/>
        <v>70.540000000000006</v>
      </c>
      <c r="GY21" s="188">
        <f t="shared" si="89"/>
        <v>70.540000000000006</v>
      </c>
      <c r="GZ21" s="188">
        <f t="shared" si="89"/>
        <v>70.540000000000006</v>
      </c>
      <c r="HA21" s="188">
        <f t="shared" si="89"/>
        <v>70.540000000000006</v>
      </c>
      <c r="HB21" s="188">
        <f t="shared" si="89"/>
        <v>70.540000000000006</v>
      </c>
      <c r="HC21" s="188">
        <f t="shared" si="89"/>
        <v>70.540000000000006</v>
      </c>
      <c r="HD21" s="188">
        <f t="shared" si="89"/>
        <v>70.540000000000006</v>
      </c>
      <c r="HE21" s="188">
        <f t="shared" si="89"/>
        <v>70.540000000000006</v>
      </c>
      <c r="HF21" s="188">
        <f t="shared" si="89"/>
        <v>71.942292817679558</v>
      </c>
      <c r="HG21" s="188">
        <f t="shared" si="89"/>
        <v>71.942292817679558</v>
      </c>
      <c r="HH21" s="188">
        <f t="shared" si="89"/>
        <v>71.942292817679558</v>
      </c>
      <c r="HI21" s="188">
        <f t="shared" si="89"/>
        <v>71.942292817679558</v>
      </c>
      <c r="HJ21" s="188">
        <f t="shared" si="89"/>
        <v>71.942292817679558</v>
      </c>
      <c r="HK21" s="188">
        <f t="shared" si="89"/>
        <v>71.942292817679558</v>
      </c>
      <c r="HL21" s="188">
        <f t="shared" si="89"/>
        <v>71.942292817679558</v>
      </c>
      <c r="HM21" s="188">
        <f t="shared" si="89"/>
        <v>71.942292817679558</v>
      </c>
      <c r="HN21" s="188">
        <f t="shared" si="89"/>
        <v>71.942292817679558</v>
      </c>
      <c r="HO21" s="188">
        <f t="shared" si="89"/>
        <v>71.942292817679558</v>
      </c>
      <c r="HP21" s="188">
        <f t="shared" si="89"/>
        <v>71.942292817679558</v>
      </c>
      <c r="HQ21" s="188">
        <f t="shared" si="89"/>
        <v>71.942292817679558</v>
      </c>
      <c r="HR21" s="188">
        <f t="shared" si="89"/>
        <v>71.942292817679558</v>
      </c>
      <c r="HS21" s="188">
        <f t="shared" si="89"/>
        <v>71.942292817679558</v>
      </c>
      <c r="HT21" s="188">
        <f t="shared" si="89"/>
        <v>71.942292817679558</v>
      </c>
      <c r="HU21" s="188">
        <f t="shared" si="89"/>
        <v>71.942292817679558</v>
      </c>
      <c r="HV21" s="188">
        <f t="shared" si="89"/>
        <v>71.942292817679558</v>
      </c>
      <c r="HW21" s="188">
        <f t="shared" si="89"/>
        <v>71.942292817679558</v>
      </c>
      <c r="HX21" s="188">
        <f t="shared" si="89"/>
        <v>71.942292817679558</v>
      </c>
      <c r="HY21" s="188">
        <f t="shared" si="89"/>
        <v>71.942292817679558</v>
      </c>
      <c r="HZ21" s="188">
        <f t="shared" si="89"/>
        <v>71.942292817679558</v>
      </c>
      <c r="IA21" s="188">
        <f t="shared" si="89"/>
        <v>71.942292817679558</v>
      </c>
      <c r="IB21" s="188">
        <f t="shared" si="89"/>
        <v>71.942292817679558</v>
      </c>
      <c r="IC21" s="188">
        <f t="shared" si="89"/>
        <v>71.942292817679558</v>
      </c>
      <c r="ID21" s="188">
        <f t="shared" si="89"/>
        <v>71.942292817679558</v>
      </c>
      <c r="IE21" s="188">
        <f t="shared" si="89"/>
        <v>71.942292817679558</v>
      </c>
      <c r="IF21" s="188">
        <f t="shared" si="89"/>
        <v>71.942292817679558</v>
      </c>
      <c r="IG21" s="188">
        <f t="shared" si="89"/>
        <v>71.942292817679558</v>
      </c>
      <c r="IH21" s="188">
        <f t="shared" si="89"/>
        <v>71.942292817679558</v>
      </c>
      <c r="II21" s="188">
        <f t="shared" si="89"/>
        <v>71.942292817679558</v>
      </c>
      <c r="IJ21" s="188">
        <f t="shared" si="89"/>
        <v>71.942292817679558</v>
      </c>
      <c r="IK21" s="188">
        <f t="shared" si="89"/>
        <v>71.773058823529411</v>
      </c>
      <c r="IL21" s="188">
        <f t="shared" si="89"/>
        <v>71.773058823529411</v>
      </c>
      <c r="IM21" s="188">
        <f t="shared" si="89"/>
        <v>71.773058823529411</v>
      </c>
      <c r="IN21" s="188">
        <f t="shared" si="89"/>
        <v>71.773058823529411</v>
      </c>
      <c r="IO21" s="188">
        <f t="shared" si="89"/>
        <v>71.773058823529411</v>
      </c>
      <c r="IP21" s="188">
        <f t="shared" si="89"/>
        <v>71.773058823529411</v>
      </c>
      <c r="IQ21" s="188">
        <f t="shared" si="89"/>
        <v>71.773058823529411</v>
      </c>
      <c r="IR21" s="188">
        <f t="shared" si="89"/>
        <v>71.773058823529411</v>
      </c>
      <c r="IS21" s="188">
        <f t="shared" si="89"/>
        <v>71.773058823529411</v>
      </c>
      <c r="IT21" s="188">
        <f t="shared" si="89"/>
        <v>71.773058823529411</v>
      </c>
      <c r="IU21" s="188">
        <f t="shared" si="89"/>
        <v>71.773058823529411</v>
      </c>
      <c r="IV21" s="188">
        <f t="shared" si="89"/>
        <v>71.773058823529411</v>
      </c>
      <c r="IW21" s="188">
        <f t="shared" si="89"/>
        <v>71.773058823529411</v>
      </c>
      <c r="IX21" s="188">
        <f t="shared" ref="IX21:LI21" si="90">IX16/IX8</f>
        <v>71.773058823529425</v>
      </c>
      <c r="IY21" s="188">
        <f t="shared" si="90"/>
        <v>71.773058823529411</v>
      </c>
      <c r="IZ21" s="188">
        <f t="shared" si="90"/>
        <v>71.773058823529411</v>
      </c>
      <c r="JA21" s="188">
        <f t="shared" si="90"/>
        <v>71.773058823529411</v>
      </c>
      <c r="JB21" s="188">
        <f t="shared" si="90"/>
        <v>71.773058823529411</v>
      </c>
      <c r="JC21" s="188">
        <f t="shared" si="90"/>
        <v>71.773058823529411</v>
      </c>
      <c r="JD21" s="188">
        <f t="shared" si="90"/>
        <v>71.773058823529411</v>
      </c>
      <c r="JE21" s="188">
        <f t="shared" si="90"/>
        <v>71.773058823529411</v>
      </c>
      <c r="JF21" s="188">
        <f t="shared" si="90"/>
        <v>71.773058823529411</v>
      </c>
      <c r="JG21" s="188">
        <f t="shared" si="90"/>
        <v>71.773058823529411</v>
      </c>
      <c r="JH21" s="188">
        <f t="shared" si="90"/>
        <v>71.773058823529411</v>
      </c>
      <c r="JI21" s="188">
        <f t="shared" si="90"/>
        <v>71.773058823529411</v>
      </c>
      <c r="JJ21" s="188">
        <f t="shared" si="90"/>
        <v>71.773058823529411</v>
      </c>
      <c r="JK21" s="188">
        <f t="shared" si="90"/>
        <v>71.773058823529411</v>
      </c>
      <c r="JL21" s="188">
        <f t="shared" si="90"/>
        <v>71.773058823529411</v>
      </c>
      <c r="JM21" s="188">
        <f t="shared" si="90"/>
        <v>71.773058823529411</v>
      </c>
      <c r="JN21" s="188">
        <f t="shared" si="90"/>
        <v>71.773058823529411</v>
      </c>
      <c r="JO21" s="188">
        <f t="shared" si="90"/>
        <v>71.773061224489794</v>
      </c>
      <c r="JP21" s="188">
        <f t="shared" si="90"/>
        <v>71.773061224489794</v>
      </c>
      <c r="JQ21" s="188">
        <f t="shared" si="90"/>
        <v>71.773061224489794</v>
      </c>
      <c r="JR21" s="188">
        <f t="shared" si="90"/>
        <v>71.773061224489794</v>
      </c>
      <c r="JS21" s="188">
        <f t="shared" si="90"/>
        <v>71.773061224489794</v>
      </c>
      <c r="JT21" s="188">
        <f t="shared" si="90"/>
        <v>71.773061224489794</v>
      </c>
      <c r="JU21" s="188">
        <f t="shared" si="90"/>
        <v>71.773061224489794</v>
      </c>
      <c r="JV21" s="188">
        <f t="shared" si="90"/>
        <v>71.773061224489794</v>
      </c>
      <c r="JW21" s="188">
        <f t="shared" si="90"/>
        <v>71.773061224489794</v>
      </c>
      <c r="JX21" s="188">
        <f t="shared" si="90"/>
        <v>71.773061224489794</v>
      </c>
      <c r="JY21" s="188">
        <f t="shared" si="90"/>
        <v>71.773061224489794</v>
      </c>
      <c r="JZ21" s="188">
        <f t="shared" si="90"/>
        <v>71.773061224489794</v>
      </c>
      <c r="KA21" s="188">
        <f t="shared" si="90"/>
        <v>71.773061224489794</v>
      </c>
      <c r="KB21" s="188">
        <f t="shared" si="90"/>
        <v>71.773061224489794</v>
      </c>
      <c r="KC21" s="188">
        <f t="shared" si="90"/>
        <v>71.773061224489794</v>
      </c>
      <c r="KD21" s="188">
        <f t="shared" si="90"/>
        <v>71.773061224489794</v>
      </c>
      <c r="KE21" s="188">
        <f t="shared" si="90"/>
        <v>71.773061224489794</v>
      </c>
      <c r="KF21" s="188">
        <f t="shared" si="90"/>
        <v>71.773061224489794</v>
      </c>
      <c r="KG21" s="188">
        <f t="shared" si="90"/>
        <v>71.773061224489794</v>
      </c>
      <c r="KH21" s="188">
        <f t="shared" si="90"/>
        <v>71.773061224489794</v>
      </c>
      <c r="KI21" s="188">
        <f t="shared" si="90"/>
        <v>71.773061224489794</v>
      </c>
      <c r="KJ21" s="188">
        <f t="shared" si="90"/>
        <v>71.773061224489794</v>
      </c>
      <c r="KK21" s="188">
        <f t="shared" si="90"/>
        <v>71.773061224489794</v>
      </c>
      <c r="KL21" s="188">
        <f t="shared" si="90"/>
        <v>71.773061224489794</v>
      </c>
      <c r="KM21" s="188">
        <f t="shared" si="90"/>
        <v>71.773061224489794</v>
      </c>
      <c r="KN21" s="188">
        <f t="shared" si="90"/>
        <v>71.773061224489794</v>
      </c>
      <c r="KO21" s="188">
        <f t="shared" si="90"/>
        <v>71.773061224489794</v>
      </c>
      <c r="KP21" s="188">
        <f t="shared" si="90"/>
        <v>71.773061224489794</v>
      </c>
      <c r="KQ21" s="188">
        <f t="shared" si="90"/>
        <v>71.773061224489794</v>
      </c>
      <c r="KR21" s="188">
        <f t="shared" si="90"/>
        <v>71.773061224489794</v>
      </c>
      <c r="KS21" s="188">
        <f t="shared" si="90"/>
        <v>71.773061224489794</v>
      </c>
      <c r="KT21" s="188">
        <f t="shared" si="90"/>
        <v>89.96076923076923</v>
      </c>
      <c r="KU21" s="188">
        <f t="shared" si="90"/>
        <v>89.96076923076923</v>
      </c>
      <c r="KV21" s="188">
        <f t="shared" si="90"/>
        <v>89.96076923076923</v>
      </c>
      <c r="KW21" s="188">
        <f t="shared" si="90"/>
        <v>89.96076923076923</v>
      </c>
      <c r="KX21" s="188">
        <f t="shared" si="90"/>
        <v>89.96076923076923</v>
      </c>
      <c r="KY21" s="188">
        <f t="shared" si="90"/>
        <v>89.96076923076923</v>
      </c>
      <c r="KZ21" s="188">
        <f t="shared" si="90"/>
        <v>89.96076923076923</v>
      </c>
      <c r="LA21" s="188">
        <f t="shared" si="90"/>
        <v>89.96076923076923</v>
      </c>
      <c r="LB21" s="188">
        <f t="shared" si="90"/>
        <v>89.96076923076923</v>
      </c>
      <c r="LC21" s="188">
        <f t="shared" si="90"/>
        <v>89.96076923076923</v>
      </c>
      <c r="LD21" s="188">
        <f t="shared" si="90"/>
        <v>89.96076923076923</v>
      </c>
      <c r="LE21" s="188">
        <f t="shared" si="90"/>
        <v>89.96076923076923</v>
      </c>
      <c r="LF21" s="188">
        <f t="shared" si="90"/>
        <v>89.96076923076923</v>
      </c>
      <c r="LG21" s="188">
        <f t="shared" si="90"/>
        <v>89.96076923076923</v>
      </c>
      <c r="LH21" s="188">
        <f t="shared" si="90"/>
        <v>89.96076923076923</v>
      </c>
      <c r="LI21" s="188">
        <f t="shared" si="90"/>
        <v>89.96076923076923</v>
      </c>
      <c r="LJ21" s="188">
        <f t="shared" ref="LJ21:NC21" si="91">LJ16/LJ8</f>
        <v>89.96076923076923</v>
      </c>
      <c r="LK21" s="188">
        <f t="shared" si="91"/>
        <v>89.96076923076923</v>
      </c>
      <c r="LL21" s="188">
        <f t="shared" si="91"/>
        <v>89.96076923076923</v>
      </c>
      <c r="LM21" s="188">
        <f t="shared" si="91"/>
        <v>89.96076923076923</v>
      </c>
      <c r="LN21" s="188">
        <f t="shared" si="91"/>
        <v>89.96076923076923</v>
      </c>
      <c r="LO21" s="188">
        <f t="shared" si="91"/>
        <v>89.96076923076923</v>
      </c>
      <c r="LP21" s="188">
        <f t="shared" si="91"/>
        <v>89.96076923076923</v>
      </c>
      <c r="LQ21" s="188">
        <f t="shared" si="91"/>
        <v>89.96076923076923</v>
      </c>
      <c r="LR21" s="188">
        <f t="shared" si="91"/>
        <v>89.96076923076923</v>
      </c>
      <c r="LS21" s="188">
        <f t="shared" si="91"/>
        <v>89.96076923076923</v>
      </c>
      <c r="LT21" s="188">
        <f t="shared" si="91"/>
        <v>89.96076923076923</v>
      </c>
      <c r="LU21" s="188">
        <f t="shared" si="91"/>
        <v>89.96076923076923</v>
      </c>
      <c r="LV21" s="188">
        <f t="shared" si="91"/>
        <v>89.96076923076923</v>
      </c>
      <c r="LW21" s="188">
        <f t="shared" si="91"/>
        <v>89.96076923076923</v>
      </c>
      <c r="LX21" s="188">
        <f t="shared" si="91"/>
        <v>89.96076923076923</v>
      </c>
      <c r="LY21" s="188">
        <f t="shared" si="91"/>
        <v>70</v>
      </c>
      <c r="LZ21" s="188">
        <f t="shared" si="91"/>
        <v>70</v>
      </c>
      <c r="MA21" s="188">
        <f t="shared" si="91"/>
        <v>70</v>
      </c>
      <c r="MB21" s="188">
        <f t="shared" si="91"/>
        <v>70</v>
      </c>
      <c r="MC21" s="188">
        <f t="shared" si="91"/>
        <v>70</v>
      </c>
      <c r="MD21" s="188">
        <f t="shared" si="91"/>
        <v>70</v>
      </c>
      <c r="ME21" s="188">
        <f t="shared" si="91"/>
        <v>70</v>
      </c>
      <c r="MF21" s="188">
        <f t="shared" si="91"/>
        <v>70</v>
      </c>
      <c r="MG21" s="188">
        <f t="shared" si="91"/>
        <v>70</v>
      </c>
      <c r="MH21" s="188">
        <f t="shared" si="91"/>
        <v>70</v>
      </c>
      <c r="MI21" s="188">
        <f t="shared" si="91"/>
        <v>70</v>
      </c>
      <c r="MJ21" s="188">
        <f t="shared" si="91"/>
        <v>70</v>
      </c>
      <c r="MK21" s="188">
        <f t="shared" si="91"/>
        <v>70</v>
      </c>
      <c r="ML21" s="188">
        <f t="shared" si="91"/>
        <v>70</v>
      </c>
      <c r="MM21" s="188">
        <f t="shared" si="91"/>
        <v>70</v>
      </c>
      <c r="MN21" s="188">
        <f t="shared" si="91"/>
        <v>70</v>
      </c>
      <c r="MO21" s="188">
        <f t="shared" si="91"/>
        <v>70</v>
      </c>
      <c r="MP21" s="188">
        <f t="shared" si="91"/>
        <v>70</v>
      </c>
      <c r="MQ21" s="188">
        <f t="shared" si="91"/>
        <v>70</v>
      </c>
      <c r="MR21" s="188">
        <f t="shared" si="91"/>
        <v>70</v>
      </c>
      <c r="MS21" s="188">
        <f t="shared" si="91"/>
        <v>70</v>
      </c>
      <c r="MT21" s="188">
        <f t="shared" si="91"/>
        <v>70</v>
      </c>
      <c r="MU21" s="188">
        <f t="shared" si="91"/>
        <v>70</v>
      </c>
      <c r="MV21" s="188">
        <f t="shared" si="91"/>
        <v>70</v>
      </c>
      <c r="MW21" s="188">
        <f t="shared" si="91"/>
        <v>70</v>
      </c>
      <c r="MX21" s="188">
        <f t="shared" si="91"/>
        <v>70</v>
      </c>
      <c r="MY21" s="188">
        <f t="shared" si="91"/>
        <v>70</v>
      </c>
      <c r="MZ21" s="188">
        <f t="shared" si="91"/>
        <v>70</v>
      </c>
      <c r="NA21" s="188">
        <f t="shared" si="91"/>
        <v>70</v>
      </c>
      <c r="NB21" s="188">
        <f t="shared" si="91"/>
        <v>70</v>
      </c>
      <c r="NC21" s="188">
        <f t="shared" si="91"/>
        <v>65.696666666666658</v>
      </c>
    </row>
    <row r="22" spans="1:367" x14ac:dyDescent="0.3">
      <c r="A22" s="3" t="s">
        <v>9</v>
      </c>
      <c r="B22" s="54">
        <f>(B19-B20)/B20</f>
        <v>-0.29426950038945154</v>
      </c>
      <c r="C22" s="54">
        <f t="shared" ref="C22:J22" si="92">(C19-C20)/C20</f>
        <v>-0.1010498687664043</v>
      </c>
      <c r="D22" s="54">
        <f t="shared" si="92"/>
        <v>-0.14240027510316355</v>
      </c>
      <c r="E22" s="54">
        <f t="shared" si="92"/>
        <v>-9.1116173120728935E-2</v>
      </c>
      <c r="F22" s="54" t="e">
        <f t="shared" si="92"/>
        <v>#DIV/0!</v>
      </c>
      <c r="G22" s="54">
        <f t="shared" si="92"/>
        <v>5.5532646048109965E-2</v>
      </c>
      <c r="H22" s="54">
        <f t="shared" si="92"/>
        <v>-0.36269982238010651</v>
      </c>
      <c r="I22" s="54">
        <f t="shared" si="92"/>
        <v>0.13415188722146443</v>
      </c>
      <c r="J22" s="54">
        <f t="shared" si="92"/>
        <v>-0.19705430120579429</v>
      </c>
      <c r="K22" s="54">
        <f t="shared" ref="K22:M22" si="93">(K19-K20)/K20</f>
        <v>-0.21049675767151382</v>
      </c>
      <c r="L22" s="54">
        <f t="shared" si="93"/>
        <v>9.0264976958525381E-2</v>
      </c>
      <c r="M22" s="54">
        <f t="shared" si="93"/>
        <v>-1.3634700758362163E-2</v>
      </c>
      <c r="N22" s="54">
        <f t="shared" ref="N22:R22" si="94">(N19-N20)/N20</f>
        <v>0.1623504940197607</v>
      </c>
      <c r="O22" s="54">
        <f t="shared" si="94"/>
        <v>0.54409005628517826</v>
      </c>
      <c r="P22" s="54">
        <f t="shared" si="94"/>
        <v>-9.8567818028643769E-2</v>
      </c>
      <c r="Q22" s="54">
        <f t="shared" si="94"/>
        <v>-0.19890760127446519</v>
      </c>
      <c r="R22" s="54">
        <f t="shared" si="94"/>
        <v>-0.22431414739107045</v>
      </c>
      <c r="S22" s="54">
        <f t="shared" ref="S22:AA22" si="95">(S19-S20)/S20</f>
        <v>-1.0126582278480976E-2</v>
      </c>
      <c r="T22" s="54">
        <f t="shared" si="95"/>
        <v>0.17735849056603772</v>
      </c>
      <c r="U22" s="54">
        <f t="shared" si="95"/>
        <v>-0.29898403483309149</v>
      </c>
      <c r="V22" s="54">
        <f t="shared" si="95"/>
        <v>1.3261648745519723E-2</v>
      </c>
      <c r="W22" s="54">
        <f t="shared" si="95"/>
        <v>-0.25557655954631375</v>
      </c>
      <c r="X22" s="54">
        <f t="shared" si="95"/>
        <v>0.15698525272993344</v>
      </c>
      <c r="Y22" s="54">
        <f t="shared" si="95"/>
        <v>4.906953059901864E-2</v>
      </c>
      <c r="Z22" s="54">
        <f t="shared" si="95"/>
        <v>-0.23957179771133252</v>
      </c>
      <c r="AA22" s="54">
        <f t="shared" si="95"/>
        <v>-0.33487148058689925</v>
      </c>
      <c r="AB22" s="54">
        <f t="shared" ref="AB22:AD22" si="96">(AB19-AB20)/AB20</f>
        <v>4.4697633654688949E-2</v>
      </c>
      <c r="AC22" s="54">
        <f t="shared" si="96"/>
        <v>-0.33570359281437123</v>
      </c>
      <c r="AD22" s="54">
        <f t="shared" si="96"/>
        <v>-0.25258011950027159</v>
      </c>
      <c r="AE22" s="54">
        <f t="shared" ref="AE22:AF22" si="97">(AE19-AE20)/AE20</f>
        <v>0.61002698963507307</v>
      </c>
      <c r="AF22" s="54">
        <f t="shared" si="97"/>
        <v>0.5680498067924602</v>
      </c>
      <c r="AG22" s="54">
        <f t="shared" ref="AG22:AK22" si="98">(AG19-AG20)/AG20</f>
        <v>-0.28807947019867547</v>
      </c>
      <c r="AH22" s="54">
        <f t="shared" si="98"/>
        <v>-0.37459283387622161</v>
      </c>
      <c r="AI22" s="54">
        <f t="shared" si="98"/>
        <v>4.109589041095886E-2</v>
      </c>
      <c r="AJ22" s="54">
        <f t="shared" si="98"/>
        <v>-0.38752362948960306</v>
      </c>
      <c r="AK22" s="54">
        <f t="shared" si="98"/>
        <v>0.10394842868654317</v>
      </c>
      <c r="AL22" s="54">
        <f t="shared" ref="AL22:AX22" si="99">(AL19-AL20)/AL20</f>
        <v>-8.5362095531587023E-2</v>
      </c>
      <c r="AM22" s="54">
        <f t="shared" si="99"/>
        <v>-0.16275571600481351</v>
      </c>
      <c r="AN22" s="54">
        <f t="shared" si="99"/>
        <v>-0.31045112781954892</v>
      </c>
      <c r="AO22" s="54">
        <f t="shared" si="99"/>
        <v>-4.590532665371648E-2</v>
      </c>
      <c r="AP22" s="54">
        <f t="shared" si="99"/>
        <v>-5.1664025356576895E-2</v>
      </c>
      <c r="AQ22" s="54">
        <f t="shared" si="99"/>
        <v>-0.25044943820224708</v>
      </c>
      <c r="AR22" s="54">
        <f t="shared" si="99"/>
        <v>0.31241830065359494</v>
      </c>
      <c r="AS22" s="54">
        <f t="shared" si="99"/>
        <v>-0.38923809523809527</v>
      </c>
      <c r="AT22" s="54">
        <f t="shared" si="99"/>
        <v>-0.29084249084249081</v>
      </c>
      <c r="AU22" s="54">
        <f t="shared" si="99"/>
        <v>-0.31144731688209953</v>
      </c>
      <c r="AV22" s="54">
        <f t="shared" si="99"/>
        <v>-0.10679245283018868</v>
      </c>
      <c r="AW22" s="54" t="e">
        <f t="shared" si="99"/>
        <v>#DIV/0!</v>
      </c>
      <c r="AX22" s="54">
        <f t="shared" si="99"/>
        <v>-0.15081632653061236</v>
      </c>
      <c r="AY22" s="54">
        <f t="shared" ref="AY22:BC22" si="100">(AY19-AY20)/AY20</f>
        <v>0.18237082066869301</v>
      </c>
      <c r="AZ22" s="54">
        <f t="shared" si="100"/>
        <v>-0.16983960425723282</v>
      </c>
      <c r="BA22" s="54">
        <f t="shared" si="100"/>
        <v>-0.32938044530493699</v>
      </c>
      <c r="BB22" s="54">
        <f t="shared" si="100"/>
        <v>-0.17405857740585781</v>
      </c>
      <c r="BC22" s="54">
        <f t="shared" si="100"/>
        <v>-0.11819444444444439</v>
      </c>
      <c r="BD22" s="54">
        <f>(BD19-BD20)/BD20</f>
        <v>-4.953007518796991E-2</v>
      </c>
      <c r="BE22" s="54">
        <f>(BE19-BE20)/BE20</f>
        <v>0.12129934210526316</v>
      </c>
      <c r="BF22" s="54">
        <f>(BF19-BF20)/BF20</f>
        <v>5.8301647655260832E-3</v>
      </c>
      <c r="BG22" s="54">
        <f t="shared" ref="BG22:BP22" si="101">(BG19-BG20)/BG20</f>
        <v>-0.27295597484276735</v>
      </c>
      <c r="BH22" s="54">
        <f t="shared" si="101"/>
        <v>0.47968347765036279</v>
      </c>
      <c r="BI22" s="54">
        <f t="shared" si="101"/>
        <v>-9.2108108108108072E-2</v>
      </c>
      <c r="BJ22" s="54">
        <f t="shared" si="101"/>
        <v>-9.6703296703296721E-2</v>
      </c>
      <c r="BK22" s="54">
        <f t="shared" si="101"/>
        <v>-0.28716461203770843</v>
      </c>
      <c r="BL22" s="54">
        <f t="shared" si="101"/>
        <v>-0.2368887860558383</v>
      </c>
      <c r="BM22" s="54">
        <f t="shared" si="101"/>
        <v>3.0688088722714391E-2</v>
      </c>
      <c r="BN22" s="54">
        <f t="shared" si="101"/>
        <v>-0.12361516034985434</v>
      </c>
      <c r="BO22" s="54">
        <f t="shared" si="101"/>
        <v>-0.10180161884591957</v>
      </c>
      <c r="BP22" s="54">
        <f t="shared" si="101"/>
        <v>-5.7399678972712663E-2</v>
      </c>
      <c r="BQ22" s="54">
        <f t="shared" ref="BQ22:BT22" si="102">(BQ19-BQ20)/BQ20</f>
        <v>0.23164926597063876</v>
      </c>
      <c r="BR22" s="54">
        <f t="shared" si="102"/>
        <v>4.0495106966319264E-2</v>
      </c>
      <c r="BS22" s="54">
        <f t="shared" si="102"/>
        <v>-0.32384488448844884</v>
      </c>
      <c r="BT22" s="54">
        <f t="shared" si="102"/>
        <v>-0.26919575113808802</v>
      </c>
      <c r="BU22" s="54">
        <f t="shared" ref="BU22:CA22" si="103">(BU19-BU20)/BU20</f>
        <v>6.3849401829697311E-2</v>
      </c>
      <c r="BV22" s="54">
        <f t="shared" si="103"/>
        <v>-0.3892411143131605</v>
      </c>
      <c r="BW22" s="54">
        <f t="shared" si="103"/>
        <v>-0.20875528965416607</v>
      </c>
      <c r="BX22" s="54">
        <f t="shared" si="103"/>
        <v>-0.46065679330328396</v>
      </c>
      <c r="BY22" s="54">
        <f t="shared" si="103"/>
        <v>0.70998349834983487</v>
      </c>
      <c r="BZ22" s="54">
        <f t="shared" si="103"/>
        <v>-0.13717754172989374</v>
      </c>
      <c r="CA22" s="54">
        <f t="shared" si="103"/>
        <v>-0.56571428571428573</v>
      </c>
      <c r="CB22" s="54">
        <f t="shared" ref="CB22:DF22" si="104">(CB19-CB20)/CB20</f>
        <v>0.36273000601322891</v>
      </c>
      <c r="CC22" s="54">
        <f t="shared" si="104"/>
        <v>-0.23836766681594276</v>
      </c>
      <c r="CD22" s="54">
        <f t="shared" si="104"/>
        <v>-3.3042394014962666E-2</v>
      </c>
      <c r="CE22" s="54">
        <f t="shared" si="104"/>
        <v>0.37056861258529183</v>
      </c>
      <c r="CF22" s="54">
        <f t="shared" si="104"/>
        <v>0.42567598273119739</v>
      </c>
      <c r="CG22" s="54">
        <f t="shared" si="104"/>
        <v>-0.41277289019224506</v>
      </c>
      <c r="CH22" s="54">
        <f t="shared" si="104"/>
        <v>0.49508575197889187</v>
      </c>
      <c r="CI22" s="54">
        <f t="shared" si="104"/>
        <v>-1.009216589861737E-2</v>
      </c>
      <c r="CJ22" s="54">
        <f t="shared" si="104"/>
        <v>-0.58863428047662703</v>
      </c>
      <c r="CK22" s="54">
        <f t="shared" si="104"/>
        <v>-0.21729274611398972</v>
      </c>
      <c r="CL22" s="54">
        <f t="shared" si="104"/>
        <v>1.8068387096774192</v>
      </c>
      <c r="CM22" s="54">
        <f t="shared" si="104"/>
        <v>-6.0869565217391348E-2</v>
      </c>
      <c r="CN22" s="54">
        <f t="shared" si="104"/>
        <v>-0.15169827586206885</v>
      </c>
      <c r="CO22" s="54">
        <f t="shared" si="104"/>
        <v>-0.2533333333333333</v>
      </c>
      <c r="CP22" s="54">
        <f t="shared" si="104"/>
        <v>-8.4098939929328667E-2</v>
      </c>
      <c r="CQ22" s="54">
        <f t="shared" si="104"/>
        <v>-0.10667918454935635</v>
      </c>
      <c r="CR22" s="54">
        <f t="shared" si="104"/>
        <v>1.5752032520325203</v>
      </c>
      <c r="CS22" s="54">
        <f t="shared" si="104"/>
        <v>-0.49954337899543383</v>
      </c>
      <c r="CT22" s="54">
        <f t="shared" si="104"/>
        <v>-5.0479233226837096E-2</v>
      </c>
      <c r="CU22" s="54">
        <f t="shared" si="104"/>
        <v>-0.69228395061728398</v>
      </c>
      <c r="CV22" s="54">
        <f t="shared" si="104"/>
        <v>-0.4565270935960592</v>
      </c>
      <c r="CW22" s="54">
        <f t="shared" si="104"/>
        <v>0.11021183623064494</v>
      </c>
      <c r="CX22" s="54">
        <f t="shared" si="104"/>
        <v>7.6402116402116416E-2</v>
      </c>
      <c r="CY22" s="54">
        <f t="shared" si="104"/>
        <v>-0.24210526315789477</v>
      </c>
      <c r="CZ22" s="54">
        <f t="shared" si="104"/>
        <v>-5.8139534883720929E-2</v>
      </c>
      <c r="DA22" s="54">
        <f t="shared" si="104"/>
        <v>-0.28687350835322195</v>
      </c>
      <c r="DB22" s="54">
        <f t="shared" si="104"/>
        <v>0.59170305676855917</v>
      </c>
      <c r="DC22" s="54">
        <f t="shared" si="104"/>
        <v>0.12332775919732442</v>
      </c>
      <c r="DD22" s="54">
        <f t="shared" si="104"/>
        <v>-0.1050756880733946</v>
      </c>
      <c r="DE22" s="54">
        <f t="shared" si="104"/>
        <v>1.0592380952380949</v>
      </c>
      <c r="DF22" s="54">
        <f t="shared" si="104"/>
        <v>-0.12734200333784668</v>
      </c>
      <c r="DG22" s="54">
        <f t="shared" ref="DG22:EH22" si="105">(DG19-DG20)/DG20</f>
        <v>-0.16755278748291055</v>
      </c>
      <c r="DH22" s="54">
        <f t="shared" si="105"/>
        <v>-0.26797998749218266</v>
      </c>
      <c r="DI22" s="54">
        <f t="shared" si="105"/>
        <v>0.18817934782608683</v>
      </c>
      <c r="DJ22" s="54">
        <f t="shared" si="105"/>
        <v>6.2656641604010022E-2</v>
      </c>
      <c r="DK22" s="54">
        <f t="shared" si="105"/>
        <v>-0.13600000000000004</v>
      </c>
      <c r="DL22" s="54">
        <f t="shared" si="105"/>
        <v>-5.8429118773946305E-2</v>
      </c>
      <c r="DM22" s="54">
        <f t="shared" si="105"/>
        <v>-0.23742098609355242</v>
      </c>
      <c r="DN22" s="54">
        <f t="shared" si="105"/>
        <v>-7.8908188585607969E-2</v>
      </c>
      <c r="DO22" s="54">
        <f t="shared" si="105"/>
        <v>-5.106778087279467E-2</v>
      </c>
      <c r="DP22" s="54">
        <f t="shared" si="105"/>
        <v>-0.30710059171597637</v>
      </c>
      <c r="DQ22" s="54">
        <f t="shared" si="105"/>
        <v>7.9625706214689312E-2</v>
      </c>
      <c r="DR22" s="54">
        <f t="shared" si="105"/>
        <v>-0.29091554054054058</v>
      </c>
      <c r="DS22" s="54">
        <f t="shared" si="105"/>
        <v>-0.14236434108527121</v>
      </c>
      <c r="DT22" s="54">
        <f t="shared" si="105"/>
        <v>0.21125925925925937</v>
      </c>
      <c r="DU22" s="54">
        <f t="shared" si="105"/>
        <v>4.5423023578363343E-2</v>
      </c>
      <c r="DV22" s="54">
        <f t="shared" si="105"/>
        <v>8.7725856697819377E-2</v>
      </c>
      <c r="DW22" s="54">
        <f t="shared" si="105"/>
        <v>0.17106918238993712</v>
      </c>
      <c r="DX22" s="54">
        <f t="shared" si="105"/>
        <v>0.21618497109826598</v>
      </c>
      <c r="DY22" s="54">
        <f t="shared" si="105"/>
        <v>-0.33695191247561707</v>
      </c>
      <c r="DZ22" s="54">
        <f t="shared" si="105"/>
        <v>-1.690509693558458E-2</v>
      </c>
      <c r="EA22" s="54">
        <f t="shared" si="105"/>
        <v>-2.6072636507303435E-2</v>
      </c>
      <c r="EB22" s="54">
        <f t="shared" si="105"/>
        <v>-8.2324840764331164E-2</v>
      </c>
      <c r="EC22" s="54">
        <f t="shared" si="105"/>
        <v>6.4484126984126991E-2</v>
      </c>
      <c r="ED22" s="54">
        <f t="shared" si="105"/>
        <v>-0.35643274853801166</v>
      </c>
      <c r="EE22" s="54">
        <f t="shared" si="105"/>
        <v>-0.10815652863086983</v>
      </c>
      <c r="EF22" s="54">
        <f t="shared" si="105"/>
        <v>-9.655941382605937E-2</v>
      </c>
      <c r="EG22" s="54">
        <f t="shared" si="105"/>
        <v>4.7034812402182727E-2</v>
      </c>
      <c r="EH22" s="54">
        <f t="shared" si="105"/>
        <v>3.868245223303127E-3</v>
      </c>
      <c r="EI22" s="54">
        <f t="shared" ref="EI22:FB22" si="106">(EI19-EI20)/EI20</f>
        <v>-0.18970588235294117</v>
      </c>
      <c r="EJ22" s="54">
        <f t="shared" si="106"/>
        <v>-0.17738095238095228</v>
      </c>
      <c r="EK22" s="54">
        <f t="shared" si="106"/>
        <v>-0.17299578059071735</v>
      </c>
      <c r="EL22" s="54">
        <f t="shared" si="106"/>
        <v>-0.11802626343016313</v>
      </c>
      <c r="EM22" s="54">
        <f t="shared" si="106"/>
        <v>-0.27152152152152148</v>
      </c>
      <c r="EN22" s="54">
        <f t="shared" si="106"/>
        <v>7.6811594202898514E-2</v>
      </c>
      <c r="EO22" s="54">
        <f t="shared" si="106"/>
        <v>-8.5213032581453699E-2</v>
      </c>
      <c r="EP22" s="54">
        <f t="shared" si="106"/>
        <v>-0.1211928934010152</v>
      </c>
      <c r="EQ22" s="54">
        <f t="shared" si="106"/>
        <v>0.50495867768595037</v>
      </c>
      <c r="ER22" s="54">
        <f t="shared" si="106"/>
        <v>0.10710784313725487</v>
      </c>
      <c r="ES22" s="54">
        <f t="shared" si="106"/>
        <v>8.8834714773281268E-2</v>
      </c>
      <c r="ET22" s="54">
        <f t="shared" si="106"/>
        <v>-0.16967608545830465</v>
      </c>
      <c r="EU22" s="54">
        <f t="shared" si="106"/>
        <v>3.7881643422540648E-2</v>
      </c>
      <c r="EV22" s="54">
        <f t="shared" si="106"/>
        <v>-9.4731934731934558E-2</v>
      </c>
      <c r="EW22" s="54">
        <f t="shared" si="106"/>
        <v>-0.14539930555555544</v>
      </c>
      <c r="EX22" s="54">
        <f t="shared" si="106"/>
        <v>2.3457249070632097E-2</v>
      </c>
      <c r="EY22" s="54">
        <f t="shared" si="106"/>
        <v>5.857294994675126E-3</v>
      </c>
      <c r="EZ22" s="54">
        <f t="shared" si="106"/>
        <v>0.12950495049504954</v>
      </c>
      <c r="FA22" s="54">
        <f t="shared" si="106"/>
        <v>3.5466613829997912E-2</v>
      </c>
      <c r="FB22" s="54">
        <f t="shared" si="106"/>
        <v>-0.15107187894073146</v>
      </c>
      <c r="FC22" s="54">
        <f t="shared" ref="FC22:FD22" si="107">(FC19-FC20)/FC20</f>
        <v>-3.7501644808982701E-2</v>
      </c>
      <c r="FD22" s="54">
        <f t="shared" si="107"/>
        <v>-0.15298346345505254</v>
      </c>
      <c r="FE22" s="54">
        <f t="shared" ref="FE22:FG22" si="108">(FE19-FE20)/FE20</f>
        <v>-0.12752858399296382</v>
      </c>
      <c r="FF22" s="54">
        <f t="shared" si="108"/>
        <v>-0.23261944620831657</v>
      </c>
      <c r="FG22" s="54">
        <f t="shared" si="108"/>
        <v>6.3025210084033612E-2</v>
      </c>
      <c r="FH22" s="54">
        <f>(FH19-FH20)/FH20</f>
        <v>0.14008004574042318</v>
      </c>
      <c r="FI22" s="54">
        <f>(FI19-FI20)/FI20</f>
        <v>-0.18371607515657615</v>
      </c>
      <c r="FJ22" s="54">
        <f>(FJ19-FJ20)/FJ20</f>
        <v>-0.21330346277243065</v>
      </c>
      <c r="FK22" s="54">
        <f t="shared" ref="FK22:FN22" si="109">(FK19-FK20)/FK20</f>
        <v>-0.1094214389985193</v>
      </c>
      <c r="FL22" s="54">
        <f t="shared" si="109"/>
        <v>0.45049504950495056</v>
      </c>
      <c r="FM22" s="54">
        <f t="shared" si="109"/>
        <v>0.29021372328458955</v>
      </c>
      <c r="FN22" s="54">
        <f t="shared" si="109"/>
        <v>-0.19765739385065875</v>
      </c>
      <c r="FO22" s="54">
        <f t="shared" ref="FO22:FR22" si="110">(FO19-FO20)/FO20</f>
        <v>0.24462005653425742</v>
      </c>
      <c r="FP22" s="54">
        <f t="shared" si="110"/>
        <v>-1.9206145966709436E-2</v>
      </c>
      <c r="FQ22" s="54">
        <f t="shared" si="110"/>
        <v>-4.4563279857397442E-2</v>
      </c>
      <c r="FR22" s="54">
        <f t="shared" si="110"/>
        <v>0.35621761658031076</v>
      </c>
      <c r="FS22" s="54">
        <f t="shared" ref="FS22:FU22" si="111">(FS19-FS20)/FS20</f>
        <v>-0.42689161554192229</v>
      </c>
      <c r="FT22" s="54">
        <f t="shared" si="111"/>
        <v>-8.0708452646091861E-2</v>
      </c>
      <c r="FU22" s="54">
        <f t="shared" si="111"/>
        <v>-0.45153791130185988</v>
      </c>
      <c r="FV22" s="54">
        <f t="shared" ref="FV22:FW22" si="112">(FV19-FV20)/FV20</f>
        <v>-0.15057306590257877</v>
      </c>
      <c r="FW22" s="54">
        <f t="shared" si="112"/>
        <v>-2.4667258207630813E-2</v>
      </c>
      <c r="FX22" s="54">
        <f t="shared" ref="FX22:FY22" si="113">(FX19-FX20)/FX20</f>
        <v>-0.22366602156483267</v>
      </c>
      <c r="FY22" s="54">
        <f t="shared" si="113"/>
        <v>-5.5679287305122498E-2</v>
      </c>
      <c r="FZ22" s="54">
        <f t="shared" ref="FZ22:GB22" si="114">(FZ19-FZ20)/FZ20</f>
        <v>-0.14766483516483517</v>
      </c>
      <c r="GA22" s="54" t="e">
        <f t="shared" si="114"/>
        <v>#DIV/0!</v>
      </c>
      <c r="GB22" s="54">
        <f t="shared" si="114"/>
        <v>-0.19886363636363638</v>
      </c>
      <c r="GC22" s="54" t="e">
        <f t="shared" ref="GC22:GI22" si="115">(GC19-GC20)/GC20</f>
        <v>#DIV/0!</v>
      </c>
      <c r="GD22" s="54">
        <f t="shared" si="115"/>
        <v>-0.19224037339556602</v>
      </c>
      <c r="GE22" s="54">
        <f t="shared" si="115"/>
        <v>8.3542188805346584E-2</v>
      </c>
      <c r="GF22" s="54">
        <f t="shared" si="115"/>
        <v>-0.18518239088611418</v>
      </c>
      <c r="GG22" s="54">
        <f t="shared" si="115"/>
        <v>-0.11526048870447204</v>
      </c>
      <c r="GH22" s="54">
        <f t="shared" si="115"/>
        <v>-0.20426065162907264</v>
      </c>
      <c r="GI22" s="54">
        <f t="shared" si="115"/>
        <v>-0.18803418803418812</v>
      </c>
      <c r="GJ22" s="54">
        <f t="shared" ref="GJ22:GM22" si="116">(GJ19-GJ20)/GJ20</f>
        <v>0.20267395928289275</v>
      </c>
      <c r="GK22" s="54">
        <f t="shared" si="116"/>
        <v>-0.28436657681940691</v>
      </c>
      <c r="GL22" s="54">
        <f t="shared" si="116"/>
        <v>-0.44142099056603784</v>
      </c>
      <c r="GM22" s="54">
        <f t="shared" si="116"/>
        <v>0.62464249317860543</v>
      </c>
      <c r="GN22" s="54">
        <f t="shared" ref="GN22:GP22" si="117">(GN19-GN20)/GN20</f>
        <v>-0.48536547190483648</v>
      </c>
      <c r="GO22" s="54">
        <f t="shared" si="117"/>
        <v>-0.12575150300601201</v>
      </c>
      <c r="GP22" s="54">
        <f t="shared" si="117"/>
        <v>1.9659239842726082E-2</v>
      </c>
      <c r="GQ22" s="54">
        <f t="shared" ref="GQ22:GS22" si="118">(GQ19-GQ20)/GQ20</f>
        <v>-0.24742634007809725</v>
      </c>
      <c r="GR22" s="54">
        <f t="shared" si="118"/>
        <v>-3.9360081259523609E-3</v>
      </c>
      <c r="GS22" s="54">
        <f t="shared" si="118"/>
        <v>-0.43608315893682881</v>
      </c>
      <c r="GT22" s="54">
        <f t="shared" ref="GT22:GW22" si="119">(GT19-GT20)/GT20</f>
        <v>-1.9170753455193985E-2</v>
      </c>
      <c r="GU22" s="54">
        <f t="shared" si="119"/>
        <v>-0.23188143864088198</v>
      </c>
      <c r="GV22" s="54">
        <f t="shared" si="119"/>
        <v>0.12385732210073493</v>
      </c>
      <c r="GW22" s="54">
        <f t="shared" si="119"/>
        <v>5.622489959839351E-2</v>
      </c>
      <c r="GX22" s="54">
        <f t="shared" ref="GX22:JE22" si="120">(GX19-GX20)/GX20</f>
        <v>0.3771781899943788</v>
      </c>
      <c r="GY22" s="54">
        <f t="shared" si="120"/>
        <v>-0.11483654652137459</v>
      </c>
      <c r="GZ22" s="54">
        <f t="shared" si="120"/>
        <v>1.1123785382340516</v>
      </c>
      <c r="HA22" s="54">
        <f t="shared" si="120"/>
        <v>-0.19766593727206416</v>
      </c>
      <c r="HB22" s="54">
        <f t="shared" si="120"/>
        <v>0.34811264230077893</v>
      </c>
      <c r="HC22" s="54" t="e">
        <f t="shared" si="120"/>
        <v>#DIV/0!</v>
      </c>
      <c r="HD22" s="54" t="e">
        <f t="shared" si="120"/>
        <v>#DIV/0!</v>
      </c>
      <c r="HE22" s="54" t="e">
        <f t="shared" si="120"/>
        <v>#DIV/0!</v>
      </c>
      <c r="HF22" s="54" t="e">
        <f t="shared" si="120"/>
        <v>#DIV/0!</v>
      </c>
      <c r="HG22" s="54" t="e">
        <f t="shared" si="120"/>
        <v>#DIV/0!</v>
      </c>
      <c r="HH22" s="54" t="e">
        <f t="shared" si="120"/>
        <v>#DIV/0!</v>
      </c>
      <c r="HI22" s="54" t="e">
        <f t="shared" si="120"/>
        <v>#DIV/0!</v>
      </c>
      <c r="HJ22" s="54" t="e">
        <f t="shared" si="120"/>
        <v>#DIV/0!</v>
      </c>
      <c r="HK22" s="54" t="e">
        <f t="shared" si="120"/>
        <v>#DIV/0!</v>
      </c>
      <c r="HL22" s="54" t="e">
        <f t="shared" si="120"/>
        <v>#DIV/0!</v>
      </c>
      <c r="HM22" s="54" t="e">
        <f t="shared" si="120"/>
        <v>#DIV/0!</v>
      </c>
      <c r="HN22" s="54" t="e">
        <f t="shared" si="120"/>
        <v>#DIV/0!</v>
      </c>
      <c r="HO22" s="54" t="e">
        <f t="shared" si="120"/>
        <v>#DIV/0!</v>
      </c>
      <c r="HP22" s="54" t="e">
        <f t="shared" si="120"/>
        <v>#DIV/0!</v>
      </c>
      <c r="HQ22" s="54" t="e">
        <f t="shared" si="120"/>
        <v>#DIV/0!</v>
      </c>
      <c r="HR22" s="54" t="e">
        <f t="shared" si="120"/>
        <v>#DIV/0!</v>
      </c>
      <c r="HS22" s="54" t="e">
        <f t="shared" si="120"/>
        <v>#DIV/0!</v>
      </c>
      <c r="HT22" s="54" t="e">
        <f t="shared" si="120"/>
        <v>#DIV/0!</v>
      </c>
      <c r="HU22" s="54" t="e">
        <f t="shared" si="120"/>
        <v>#DIV/0!</v>
      </c>
      <c r="HV22" s="54" t="e">
        <f t="shared" si="120"/>
        <v>#DIV/0!</v>
      </c>
      <c r="HW22" s="54" t="e">
        <f t="shared" si="120"/>
        <v>#DIV/0!</v>
      </c>
      <c r="HX22" s="54" t="e">
        <f t="shared" si="120"/>
        <v>#DIV/0!</v>
      </c>
      <c r="HY22" s="54" t="e">
        <f t="shared" si="120"/>
        <v>#DIV/0!</v>
      </c>
      <c r="HZ22" s="54" t="e">
        <f t="shared" si="120"/>
        <v>#DIV/0!</v>
      </c>
      <c r="IA22" s="54" t="e">
        <f t="shared" si="120"/>
        <v>#DIV/0!</v>
      </c>
      <c r="IB22" s="54" t="e">
        <f t="shared" si="120"/>
        <v>#DIV/0!</v>
      </c>
      <c r="IC22" s="54" t="e">
        <f t="shared" si="120"/>
        <v>#DIV/0!</v>
      </c>
      <c r="ID22" s="54" t="e">
        <f t="shared" si="120"/>
        <v>#DIV/0!</v>
      </c>
      <c r="IE22" s="54" t="e">
        <f t="shared" si="120"/>
        <v>#DIV/0!</v>
      </c>
      <c r="IF22" s="54" t="e">
        <f t="shared" si="120"/>
        <v>#DIV/0!</v>
      </c>
      <c r="IG22" s="54" t="e">
        <f t="shared" si="120"/>
        <v>#DIV/0!</v>
      </c>
      <c r="IH22" s="54" t="e">
        <f t="shared" si="120"/>
        <v>#DIV/0!</v>
      </c>
      <c r="II22" s="54" t="e">
        <f t="shared" si="120"/>
        <v>#DIV/0!</v>
      </c>
      <c r="IJ22" s="54" t="e">
        <f t="shared" si="120"/>
        <v>#DIV/0!</v>
      </c>
      <c r="IK22" s="54" t="e">
        <f t="shared" si="120"/>
        <v>#DIV/0!</v>
      </c>
      <c r="IL22" s="54" t="e">
        <f t="shared" si="120"/>
        <v>#DIV/0!</v>
      </c>
      <c r="IM22" s="54" t="e">
        <f t="shared" si="120"/>
        <v>#DIV/0!</v>
      </c>
      <c r="IN22" s="54" t="e">
        <f t="shared" si="120"/>
        <v>#DIV/0!</v>
      </c>
      <c r="IO22" s="54" t="e">
        <f t="shared" si="120"/>
        <v>#DIV/0!</v>
      </c>
      <c r="IP22" s="54" t="e">
        <f t="shared" si="120"/>
        <v>#DIV/0!</v>
      </c>
      <c r="IQ22" s="54" t="e">
        <f t="shared" si="120"/>
        <v>#DIV/0!</v>
      </c>
      <c r="IR22" s="54" t="e">
        <f t="shared" si="120"/>
        <v>#DIV/0!</v>
      </c>
      <c r="IS22" s="54" t="e">
        <f t="shared" si="120"/>
        <v>#DIV/0!</v>
      </c>
      <c r="IT22" s="54" t="e">
        <f t="shared" si="120"/>
        <v>#DIV/0!</v>
      </c>
      <c r="IU22" s="54" t="e">
        <f t="shared" si="120"/>
        <v>#DIV/0!</v>
      </c>
      <c r="IV22" s="54" t="e">
        <f t="shared" si="120"/>
        <v>#DIV/0!</v>
      </c>
      <c r="IW22" s="54" t="e">
        <f t="shared" si="120"/>
        <v>#DIV/0!</v>
      </c>
      <c r="IX22" s="54" t="e">
        <f t="shared" si="120"/>
        <v>#DIV/0!</v>
      </c>
      <c r="IY22" s="54" t="e">
        <f t="shared" si="120"/>
        <v>#DIV/0!</v>
      </c>
      <c r="IZ22" s="54" t="e">
        <f t="shared" si="120"/>
        <v>#DIV/0!</v>
      </c>
      <c r="JA22" s="54" t="e">
        <f t="shared" si="120"/>
        <v>#DIV/0!</v>
      </c>
      <c r="JB22" s="54" t="e">
        <f t="shared" si="120"/>
        <v>#DIV/0!</v>
      </c>
      <c r="JC22" s="54" t="e">
        <f t="shared" si="120"/>
        <v>#DIV/0!</v>
      </c>
      <c r="JD22" s="54" t="e">
        <f t="shared" si="120"/>
        <v>#DIV/0!</v>
      </c>
      <c r="JE22" s="54" t="e">
        <f t="shared" si="120"/>
        <v>#DIV/0!</v>
      </c>
      <c r="JF22" s="54" t="e">
        <f t="shared" ref="JF22:LQ22" si="121">(JF19-JF20)/JF20</f>
        <v>#DIV/0!</v>
      </c>
      <c r="JG22" s="54" t="e">
        <f t="shared" si="121"/>
        <v>#DIV/0!</v>
      </c>
      <c r="JH22" s="54" t="e">
        <f t="shared" si="121"/>
        <v>#DIV/0!</v>
      </c>
      <c r="JI22" s="54" t="e">
        <f t="shared" si="121"/>
        <v>#DIV/0!</v>
      </c>
      <c r="JJ22" s="54" t="e">
        <f t="shared" si="121"/>
        <v>#DIV/0!</v>
      </c>
      <c r="JK22" s="54" t="e">
        <f t="shared" si="121"/>
        <v>#DIV/0!</v>
      </c>
      <c r="JL22" s="54" t="e">
        <f t="shared" si="121"/>
        <v>#DIV/0!</v>
      </c>
      <c r="JM22" s="54" t="e">
        <f t="shared" si="121"/>
        <v>#DIV/0!</v>
      </c>
      <c r="JN22" s="54" t="e">
        <f t="shared" si="121"/>
        <v>#DIV/0!</v>
      </c>
      <c r="JO22" s="54" t="e">
        <f t="shared" si="121"/>
        <v>#DIV/0!</v>
      </c>
      <c r="JP22" s="54" t="e">
        <f t="shared" si="121"/>
        <v>#DIV/0!</v>
      </c>
      <c r="JQ22" s="54" t="e">
        <f t="shared" si="121"/>
        <v>#DIV/0!</v>
      </c>
      <c r="JR22" s="54" t="e">
        <f t="shared" si="121"/>
        <v>#DIV/0!</v>
      </c>
      <c r="JS22" s="54" t="e">
        <f t="shared" si="121"/>
        <v>#DIV/0!</v>
      </c>
      <c r="JT22" s="54" t="e">
        <f t="shared" si="121"/>
        <v>#DIV/0!</v>
      </c>
      <c r="JU22" s="54" t="e">
        <f t="shared" si="121"/>
        <v>#DIV/0!</v>
      </c>
      <c r="JV22" s="54" t="e">
        <f t="shared" si="121"/>
        <v>#DIV/0!</v>
      </c>
      <c r="JW22" s="54" t="e">
        <f t="shared" si="121"/>
        <v>#DIV/0!</v>
      </c>
      <c r="JX22" s="54" t="e">
        <f t="shared" si="121"/>
        <v>#DIV/0!</v>
      </c>
      <c r="JY22" s="54" t="e">
        <f t="shared" si="121"/>
        <v>#DIV/0!</v>
      </c>
      <c r="JZ22" s="54" t="e">
        <f t="shared" si="121"/>
        <v>#DIV/0!</v>
      </c>
      <c r="KA22" s="54" t="e">
        <f t="shared" si="121"/>
        <v>#DIV/0!</v>
      </c>
      <c r="KB22" s="54" t="e">
        <f t="shared" si="121"/>
        <v>#DIV/0!</v>
      </c>
      <c r="KC22" s="54" t="e">
        <f t="shared" si="121"/>
        <v>#DIV/0!</v>
      </c>
      <c r="KD22" s="54" t="e">
        <f t="shared" si="121"/>
        <v>#DIV/0!</v>
      </c>
      <c r="KE22" s="54" t="e">
        <f t="shared" si="121"/>
        <v>#DIV/0!</v>
      </c>
      <c r="KF22" s="54" t="e">
        <f t="shared" si="121"/>
        <v>#DIV/0!</v>
      </c>
      <c r="KG22" s="54" t="e">
        <f t="shared" si="121"/>
        <v>#DIV/0!</v>
      </c>
      <c r="KH22" s="54" t="e">
        <f t="shared" si="121"/>
        <v>#DIV/0!</v>
      </c>
      <c r="KI22" s="54" t="e">
        <f t="shared" si="121"/>
        <v>#DIV/0!</v>
      </c>
      <c r="KJ22" s="54" t="e">
        <f t="shared" si="121"/>
        <v>#DIV/0!</v>
      </c>
      <c r="KK22" s="54" t="e">
        <f t="shared" si="121"/>
        <v>#DIV/0!</v>
      </c>
      <c r="KL22" s="54" t="e">
        <f t="shared" si="121"/>
        <v>#DIV/0!</v>
      </c>
      <c r="KM22" s="54" t="e">
        <f t="shared" si="121"/>
        <v>#DIV/0!</v>
      </c>
      <c r="KN22" s="54" t="e">
        <f t="shared" si="121"/>
        <v>#DIV/0!</v>
      </c>
      <c r="KO22" s="54" t="e">
        <f t="shared" si="121"/>
        <v>#DIV/0!</v>
      </c>
      <c r="KP22" s="54" t="e">
        <f t="shared" si="121"/>
        <v>#DIV/0!</v>
      </c>
      <c r="KQ22" s="54" t="e">
        <f t="shared" si="121"/>
        <v>#DIV/0!</v>
      </c>
      <c r="KR22" s="54" t="e">
        <f t="shared" si="121"/>
        <v>#DIV/0!</v>
      </c>
      <c r="KS22" s="54" t="e">
        <f t="shared" si="121"/>
        <v>#DIV/0!</v>
      </c>
      <c r="KT22" s="54" t="e">
        <f t="shared" si="121"/>
        <v>#DIV/0!</v>
      </c>
      <c r="KU22" s="54" t="e">
        <f t="shared" si="121"/>
        <v>#DIV/0!</v>
      </c>
      <c r="KV22" s="54" t="e">
        <f t="shared" si="121"/>
        <v>#DIV/0!</v>
      </c>
      <c r="KW22" s="54" t="e">
        <f t="shared" si="121"/>
        <v>#DIV/0!</v>
      </c>
      <c r="KX22" s="54" t="e">
        <f t="shared" si="121"/>
        <v>#DIV/0!</v>
      </c>
      <c r="KY22" s="54" t="e">
        <f t="shared" si="121"/>
        <v>#DIV/0!</v>
      </c>
      <c r="KZ22" s="54" t="e">
        <f t="shared" si="121"/>
        <v>#DIV/0!</v>
      </c>
      <c r="LA22" s="54" t="e">
        <f t="shared" si="121"/>
        <v>#DIV/0!</v>
      </c>
      <c r="LB22" s="54" t="e">
        <f t="shared" si="121"/>
        <v>#DIV/0!</v>
      </c>
      <c r="LC22" s="54" t="e">
        <f t="shared" si="121"/>
        <v>#DIV/0!</v>
      </c>
      <c r="LD22" s="54" t="e">
        <f t="shared" si="121"/>
        <v>#DIV/0!</v>
      </c>
      <c r="LE22" s="54" t="e">
        <f t="shared" si="121"/>
        <v>#DIV/0!</v>
      </c>
      <c r="LF22" s="54" t="e">
        <f t="shared" si="121"/>
        <v>#DIV/0!</v>
      </c>
      <c r="LG22" s="54" t="e">
        <f t="shared" si="121"/>
        <v>#DIV/0!</v>
      </c>
      <c r="LH22" s="54" t="e">
        <f t="shared" si="121"/>
        <v>#DIV/0!</v>
      </c>
      <c r="LI22" s="54" t="e">
        <f t="shared" si="121"/>
        <v>#DIV/0!</v>
      </c>
      <c r="LJ22" s="54" t="e">
        <f t="shared" si="121"/>
        <v>#DIV/0!</v>
      </c>
      <c r="LK22" s="54" t="e">
        <f t="shared" si="121"/>
        <v>#DIV/0!</v>
      </c>
      <c r="LL22" s="54" t="e">
        <f t="shared" si="121"/>
        <v>#DIV/0!</v>
      </c>
      <c r="LM22" s="54" t="e">
        <f t="shared" si="121"/>
        <v>#DIV/0!</v>
      </c>
      <c r="LN22" s="54" t="e">
        <f t="shared" si="121"/>
        <v>#DIV/0!</v>
      </c>
      <c r="LO22" s="54" t="e">
        <f t="shared" si="121"/>
        <v>#DIV/0!</v>
      </c>
      <c r="LP22" s="54" t="e">
        <f t="shared" si="121"/>
        <v>#DIV/0!</v>
      </c>
      <c r="LQ22" s="54" t="e">
        <f t="shared" si="121"/>
        <v>#DIV/0!</v>
      </c>
      <c r="LR22" s="54" t="e">
        <f t="shared" ref="LR22:NC22" si="122">(LR19-LR20)/LR20</f>
        <v>#DIV/0!</v>
      </c>
      <c r="LS22" s="54" t="e">
        <f t="shared" si="122"/>
        <v>#DIV/0!</v>
      </c>
      <c r="LT22" s="54" t="e">
        <f t="shared" si="122"/>
        <v>#DIV/0!</v>
      </c>
      <c r="LU22" s="54" t="e">
        <f t="shared" si="122"/>
        <v>#DIV/0!</v>
      </c>
      <c r="LV22" s="54" t="e">
        <f t="shared" si="122"/>
        <v>#DIV/0!</v>
      </c>
      <c r="LW22" s="54" t="e">
        <f t="shared" si="122"/>
        <v>#DIV/0!</v>
      </c>
      <c r="LX22" s="54" t="e">
        <f t="shared" si="122"/>
        <v>#DIV/0!</v>
      </c>
      <c r="LY22" s="54" t="e">
        <f t="shared" si="122"/>
        <v>#DIV/0!</v>
      </c>
      <c r="LZ22" s="54" t="e">
        <f t="shared" si="122"/>
        <v>#DIV/0!</v>
      </c>
      <c r="MA22" s="54" t="e">
        <f t="shared" si="122"/>
        <v>#DIV/0!</v>
      </c>
      <c r="MB22" s="54" t="e">
        <f t="shared" si="122"/>
        <v>#DIV/0!</v>
      </c>
      <c r="MC22" s="54" t="e">
        <f t="shared" si="122"/>
        <v>#DIV/0!</v>
      </c>
      <c r="MD22" s="54" t="e">
        <f t="shared" si="122"/>
        <v>#DIV/0!</v>
      </c>
      <c r="ME22" s="54" t="e">
        <f t="shared" si="122"/>
        <v>#DIV/0!</v>
      </c>
      <c r="MF22" s="54" t="e">
        <f t="shared" si="122"/>
        <v>#DIV/0!</v>
      </c>
      <c r="MG22" s="54" t="e">
        <f t="shared" si="122"/>
        <v>#DIV/0!</v>
      </c>
      <c r="MH22" s="54" t="e">
        <f t="shared" si="122"/>
        <v>#DIV/0!</v>
      </c>
      <c r="MI22" s="54" t="e">
        <f t="shared" si="122"/>
        <v>#DIV/0!</v>
      </c>
      <c r="MJ22" s="54" t="e">
        <f t="shared" si="122"/>
        <v>#DIV/0!</v>
      </c>
      <c r="MK22" s="54" t="e">
        <f t="shared" si="122"/>
        <v>#DIV/0!</v>
      </c>
      <c r="ML22" s="54" t="e">
        <f t="shared" si="122"/>
        <v>#DIV/0!</v>
      </c>
      <c r="MM22" s="54" t="e">
        <f t="shared" si="122"/>
        <v>#DIV/0!</v>
      </c>
      <c r="MN22" s="54" t="e">
        <f t="shared" si="122"/>
        <v>#DIV/0!</v>
      </c>
      <c r="MO22" s="54" t="e">
        <f t="shared" si="122"/>
        <v>#DIV/0!</v>
      </c>
      <c r="MP22" s="54" t="e">
        <f t="shared" si="122"/>
        <v>#DIV/0!</v>
      </c>
      <c r="MQ22" s="54" t="e">
        <f t="shared" si="122"/>
        <v>#DIV/0!</v>
      </c>
      <c r="MR22" s="54" t="e">
        <f t="shared" si="122"/>
        <v>#DIV/0!</v>
      </c>
      <c r="MS22" s="54" t="e">
        <f t="shared" si="122"/>
        <v>#DIV/0!</v>
      </c>
      <c r="MT22" s="54" t="e">
        <f t="shared" si="122"/>
        <v>#DIV/0!</v>
      </c>
      <c r="MU22" s="54" t="e">
        <f t="shared" si="122"/>
        <v>#DIV/0!</v>
      </c>
      <c r="MV22" s="54" t="e">
        <f t="shared" si="122"/>
        <v>#DIV/0!</v>
      </c>
      <c r="MW22" s="54" t="e">
        <f t="shared" si="122"/>
        <v>#DIV/0!</v>
      </c>
      <c r="MX22" s="54" t="e">
        <f t="shared" si="122"/>
        <v>#DIV/0!</v>
      </c>
      <c r="MY22" s="54" t="e">
        <f t="shared" si="122"/>
        <v>#DIV/0!</v>
      </c>
      <c r="MZ22" s="54" t="e">
        <f t="shared" si="122"/>
        <v>#DIV/0!</v>
      </c>
      <c r="NA22" s="54" t="e">
        <f t="shared" si="122"/>
        <v>#DIV/0!</v>
      </c>
      <c r="NB22" s="54" t="e">
        <f t="shared" si="122"/>
        <v>#DIV/0!</v>
      </c>
      <c r="NC22" s="54" t="e">
        <f t="shared" si="122"/>
        <v>#DIV/0!</v>
      </c>
    </row>
    <row r="23" spans="1:367" x14ac:dyDescent="0.3">
      <c r="A23" s="3" t="s">
        <v>13</v>
      </c>
      <c r="B23" s="54">
        <f>(B19-B21)/B21</f>
        <v>-6.2689298038878433E-2</v>
      </c>
      <c r="C23" s="54">
        <f t="shared" ref="C23:J23" si="123">(C19-C21)/C21</f>
        <v>-0.13884776303803181</v>
      </c>
      <c r="D23" s="54">
        <f t="shared" si="123"/>
        <v>-9.9073930799793375E-2</v>
      </c>
      <c r="E23" s="54">
        <f t="shared" si="123"/>
        <v>3.7804407393381166E-2</v>
      </c>
      <c r="F23" s="54" t="e">
        <f t="shared" si="123"/>
        <v>#DIV/0!</v>
      </c>
      <c r="G23" s="54">
        <f t="shared" si="123"/>
        <v>-4.889604435209751E-2</v>
      </c>
      <c r="H23" s="54">
        <f t="shared" si="123"/>
        <v>-0.22229694784305512</v>
      </c>
      <c r="I23" s="54">
        <f t="shared" si="123"/>
        <v>8.1154633266120685E-2</v>
      </c>
      <c r="J23" s="54">
        <f t="shared" si="123"/>
        <v>-0.21796192525578126</v>
      </c>
      <c r="K23" s="54">
        <f t="shared" ref="K23:M23" si="124">(K19-K21)/K21</f>
        <v>-0.12940360668718495</v>
      </c>
      <c r="L23" s="54">
        <f t="shared" si="124"/>
        <v>2.561215636667321E-2</v>
      </c>
      <c r="M23" s="54">
        <f t="shared" si="124"/>
        <v>8.1154633266120685E-2</v>
      </c>
      <c r="N23" s="54">
        <f t="shared" ref="N23:R23" si="125">(N19-N21)/N21</f>
        <v>0.21120531088433869</v>
      </c>
      <c r="O23" s="54">
        <f t="shared" si="125"/>
        <v>7.031707679793571E-2</v>
      </c>
      <c r="P23" s="54">
        <f t="shared" si="125"/>
        <v>-7.2305166323376927E-2</v>
      </c>
      <c r="Q23" s="54">
        <f t="shared" si="125"/>
        <v>-0.16767566324340355</v>
      </c>
      <c r="R23" s="54">
        <f t="shared" si="125"/>
        <v>-0.14757692215695162</v>
      </c>
      <c r="S23" s="54">
        <f t="shared" ref="S23:AA23" si="126">(S19-S21)/S21</f>
        <v>-0.10265032443429445</v>
      </c>
      <c r="T23" s="54">
        <f t="shared" si="126"/>
        <v>1.4395285422101927E-2</v>
      </c>
      <c r="U23" s="54">
        <f t="shared" si="126"/>
        <v>-0.30206136344889573</v>
      </c>
      <c r="V23" s="54">
        <f t="shared" si="126"/>
        <v>0.22551088542234282</v>
      </c>
      <c r="W23" s="54">
        <f t="shared" si="126"/>
        <v>-0.14643405256576117</v>
      </c>
      <c r="X23" s="54">
        <f t="shared" si="126"/>
        <v>-0.10893610718584168</v>
      </c>
      <c r="Y23" s="54">
        <f t="shared" si="126"/>
        <v>-6.4378267878075851E-2</v>
      </c>
      <c r="Z23" s="54">
        <f t="shared" si="126"/>
        <v>-0.10698534702156832</v>
      </c>
      <c r="AA23" s="54">
        <f t="shared" si="126"/>
        <v>-0.2001883326479581</v>
      </c>
      <c r="AB23" s="54">
        <f t="shared" ref="AB23:AD23" si="127">(AB19-AB21)/AB21</f>
        <v>-0.22489796139541954</v>
      </c>
      <c r="AC23" s="54">
        <f t="shared" si="127"/>
        <v>-7.6640188910650817E-2</v>
      </c>
      <c r="AD23" s="54">
        <f t="shared" si="127"/>
        <v>-0.10525133798665885</v>
      </c>
      <c r="AE23" s="54">
        <f t="shared" ref="AE23:AF23" si="128">(AE19-AE21)/AE21</f>
        <v>0.46539658532679173</v>
      </c>
      <c r="AF23" s="54">
        <f t="shared" si="128"/>
        <v>0.7305410168397567</v>
      </c>
      <c r="AG23" s="54">
        <f t="shared" ref="AG23:AK23" si="129">(AG19-AG21)/AG21</f>
        <v>0.11833550065019498</v>
      </c>
      <c r="AH23" s="54">
        <f t="shared" si="129"/>
        <v>-0.41742522756827055</v>
      </c>
      <c r="AI23" s="54">
        <f t="shared" si="129"/>
        <v>-0.15994798439531874</v>
      </c>
      <c r="AJ23" s="54">
        <f t="shared" si="129"/>
        <v>-0.15734720416124848</v>
      </c>
      <c r="AK23" s="54">
        <f t="shared" si="129"/>
        <v>-0.10923276983094934</v>
      </c>
      <c r="AL23" s="54">
        <f t="shared" ref="AL23:AX23" si="130">(AL19-AL21)/AL21</f>
        <v>0.10273081924577382</v>
      </c>
      <c r="AM23" s="54">
        <f t="shared" si="130"/>
        <v>-0.17750325097529265</v>
      </c>
      <c r="AN23" s="54">
        <f t="shared" si="130"/>
        <v>-0.33745123537061128</v>
      </c>
      <c r="AO23" s="54">
        <f t="shared" si="130"/>
        <v>1.127004768097087E-2</v>
      </c>
      <c r="AP23" s="54">
        <f t="shared" si="130"/>
        <v>-2.730819245773743E-2</v>
      </c>
      <c r="AQ23" s="54">
        <f t="shared" si="130"/>
        <v>-0.13250975292587772</v>
      </c>
      <c r="AR23" s="54">
        <f t="shared" si="130"/>
        <v>0.16052593555844535</v>
      </c>
      <c r="AS23" s="54">
        <f t="shared" si="130"/>
        <v>-0.24187256176853064</v>
      </c>
      <c r="AT23" s="54">
        <f t="shared" si="130"/>
        <v>-0.26571304724750761</v>
      </c>
      <c r="AU23" s="54">
        <f t="shared" si="130"/>
        <v>-0.34687906371911575</v>
      </c>
      <c r="AV23" s="54">
        <f t="shared" si="130"/>
        <v>-0.17919375812743824</v>
      </c>
      <c r="AW23" s="54">
        <f t="shared" si="130"/>
        <v>-0.27591677503250978</v>
      </c>
      <c r="AX23" s="54">
        <f t="shared" si="130"/>
        <v>-9.8179453836150982E-2</v>
      </c>
      <c r="AY23" s="54">
        <f t="shared" ref="AY23:BC23" si="131">(AY19-AY21)/AY21</f>
        <v>1.1703511053315883E-2</v>
      </c>
      <c r="AZ23" s="54">
        <f t="shared" si="131"/>
        <v>-0.14267137284042358</v>
      </c>
      <c r="BA23" s="54">
        <f t="shared" si="131"/>
        <v>-9.9154746423927173E-2</v>
      </c>
      <c r="BB23" s="54">
        <f t="shared" si="131"/>
        <v>-0.14434330299089737</v>
      </c>
      <c r="BC23" s="54">
        <f t="shared" si="131"/>
        <v>-0.21369744256610321</v>
      </c>
      <c r="BD23" s="54">
        <f>(BD19-BD21)/BD21</f>
        <v>9.5903771131339396E-2</v>
      </c>
      <c r="BE23" s="54">
        <f>(BE19-BE21)/BE21</f>
        <v>-0.11345903771131349</v>
      </c>
      <c r="BF23" s="54">
        <f>(BF19-BF21)/BF21</f>
        <v>-0.14000866926744687</v>
      </c>
      <c r="BG23" s="54">
        <f t="shared" ref="BG23:BP23" si="132">(BG19-BG21)/BG21</f>
        <v>-0.24837451235370619</v>
      </c>
      <c r="BH23" s="54">
        <f t="shared" si="132"/>
        <v>9.6261378413523904E-2</v>
      </c>
      <c r="BI23" s="54">
        <f t="shared" si="132"/>
        <v>-0.15994798439531854</v>
      </c>
      <c r="BJ23" s="54">
        <f t="shared" si="132"/>
        <v>-0.28738621586475954</v>
      </c>
      <c r="BK23" s="54">
        <f t="shared" si="132"/>
        <v>-0.37437579555468525</v>
      </c>
      <c r="BL23" s="54">
        <f t="shared" si="132"/>
        <v>-0.31497981874952408</v>
      </c>
      <c r="BM23" s="54">
        <f t="shared" si="132"/>
        <v>-0.13087350544512996</v>
      </c>
      <c r="BN23" s="54">
        <f t="shared" si="132"/>
        <v>-0.23692026502170432</v>
      </c>
      <c r="BO23" s="54">
        <f t="shared" si="132"/>
        <v>-0.21407356636965968</v>
      </c>
      <c r="BP23" s="54">
        <f t="shared" si="132"/>
        <v>-0.16146904272332652</v>
      </c>
      <c r="BQ23" s="54">
        <f t="shared" ref="BQ23:BT23" si="133">(BQ19-BQ21)/BQ21</f>
        <v>0.17241641916076444</v>
      </c>
      <c r="BR23" s="54">
        <f t="shared" si="133"/>
        <v>-0.15153072880968699</v>
      </c>
      <c r="BS23" s="54">
        <f t="shared" si="133"/>
        <v>-0.37590434848831017</v>
      </c>
      <c r="BT23" s="54">
        <f t="shared" si="133"/>
        <v>-0.21407356636965955</v>
      </c>
      <c r="BU23" s="54">
        <f t="shared" ref="BU23:CA23" si="134">(BU19-BU21)/BU21</f>
        <v>-0.17766572016057972</v>
      </c>
      <c r="BV23" s="54">
        <f t="shared" si="134"/>
        <v>-0.39475287487624716</v>
      </c>
      <c r="BW23" s="54">
        <f t="shared" si="134"/>
        <v>-0.29611398425654784</v>
      </c>
      <c r="BX23" s="54">
        <f t="shared" si="134"/>
        <v>-0.20265021704363714</v>
      </c>
      <c r="BY23" s="54">
        <f t="shared" si="134"/>
        <v>0.5783260985454266</v>
      </c>
      <c r="BZ23" s="54">
        <f t="shared" si="134"/>
        <v>-7.2097653317667099E-2</v>
      </c>
      <c r="CA23" s="54">
        <f t="shared" si="134"/>
        <v>4.1809458533241903E-2</v>
      </c>
      <c r="CB23" s="54">
        <f t="shared" ref="CB23:DF23" si="135">(CB19-CB21)/CB21</f>
        <v>0.17671921407356619</v>
      </c>
      <c r="CC23" s="54">
        <f t="shared" si="135"/>
        <v>-0.14602304252749776</v>
      </c>
      <c r="CD23" s="54">
        <f t="shared" si="135"/>
        <v>-0.11411925976696377</v>
      </c>
      <c r="CE23" s="54">
        <f t="shared" si="135"/>
        <v>0.21475896732922087</v>
      </c>
      <c r="CF23" s="54">
        <f t="shared" si="135"/>
        <v>0.11991660954991989</v>
      </c>
      <c r="CG23" s="54">
        <f t="shared" si="135"/>
        <v>0.14373111974208605</v>
      </c>
      <c r="CH23" s="54">
        <f t="shared" si="135"/>
        <v>0.29457962074480232</v>
      </c>
      <c r="CI23" s="54">
        <f t="shared" si="135"/>
        <v>-0.18205011042571015</v>
      </c>
      <c r="CJ23" s="54">
        <f t="shared" si="135"/>
        <v>-0.14553347041352535</v>
      </c>
      <c r="CK23" s="54">
        <f t="shared" si="135"/>
        <v>-0.30974411697509718</v>
      </c>
      <c r="CL23" s="54">
        <f t="shared" si="135"/>
        <v>1.761023532099611</v>
      </c>
      <c r="CM23" s="54">
        <f t="shared" si="135"/>
        <v>-0.25976696367374924</v>
      </c>
      <c r="CN23" s="54">
        <f t="shared" si="135"/>
        <v>-0.25060543751427922</v>
      </c>
      <c r="CO23" s="54">
        <f t="shared" si="135"/>
        <v>-6.1762242022694376E-2</v>
      </c>
      <c r="CP23" s="54">
        <f t="shared" si="135"/>
        <v>-0.17572954220801304</v>
      </c>
      <c r="CQ23" s="54">
        <f t="shared" si="135"/>
        <v>-0.11745502006666214</v>
      </c>
      <c r="CR23" s="54">
        <f t="shared" si="135"/>
        <v>1.6860871142552663</v>
      </c>
      <c r="CS23" s="54">
        <f t="shared" si="135"/>
        <v>-0.30293177334875176</v>
      </c>
      <c r="CT23" s="54">
        <f t="shared" si="135"/>
        <v>-5.4887422624311247E-2</v>
      </c>
      <c r="CU23" s="54">
        <f t="shared" si="135"/>
        <v>-0.15452917035122318</v>
      </c>
      <c r="CV23" s="54">
        <f t="shared" si="135"/>
        <v>-6.4427589959866652E-2</v>
      </c>
      <c r="CW23" s="54">
        <f t="shared" si="135"/>
        <v>-3.4650704033739141E-2</v>
      </c>
      <c r="CX23" s="54">
        <f t="shared" si="135"/>
        <v>-7.578493202600399E-2</v>
      </c>
      <c r="CY23" s="54">
        <f t="shared" si="135"/>
        <v>-0.17572954220801304</v>
      </c>
      <c r="CZ23" s="54">
        <f t="shared" si="135"/>
        <v>-0.17572954220801304</v>
      </c>
      <c r="DA23" s="54">
        <f t="shared" si="135"/>
        <v>-0.36653288891912117</v>
      </c>
      <c r="DB23" s="54">
        <f t="shared" si="135"/>
        <v>-7.2695734984014562E-2</v>
      </c>
      <c r="DC23" s="54">
        <f t="shared" si="135"/>
        <v>-0.14551901231208758</v>
      </c>
      <c r="DD23" s="54">
        <f t="shared" si="135"/>
        <v>-0.11370255424801033</v>
      </c>
      <c r="DE23" s="54">
        <f t="shared" si="135"/>
        <v>0.96454760123218042</v>
      </c>
      <c r="DF23" s="54">
        <f t="shared" si="135"/>
        <v>-8.4375212570573344E-2</v>
      </c>
      <c r="DG23" s="54">
        <f t="shared" ref="DG23:EH23" si="136">(DG19-DG21)/DG21</f>
        <v>-0.30293177334875176</v>
      </c>
      <c r="DH23" s="54">
        <f t="shared" si="136"/>
        <v>-0.25554894224882657</v>
      </c>
      <c r="DI23" s="54">
        <f t="shared" si="136"/>
        <v>1.96848853819468E-2</v>
      </c>
      <c r="DJ23" s="54">
        <f t="shared" si="136"/>
        <v>7.8674920073464424E-2</v>
      </c>
      <c r="DK23" s="54">
        <f t="shared" si="136"/>
        <v>-0.17572954220801304</v>
      </c>
      <c r="DL23" s="54">
        <f t="shared" si="136"/>
        <v>4.1998276761218187E-2</v>
      </c>
      <c r="DM23" s="54">
        <f t="shared" si="136"/>
        <v>-0.24114783250896435</v>
      </c>
      <c r="DN23" s="54">
        <f t="shared" si="136"/>
        <v>0.18043670498605541</v>
      </c>
      <c r="DO23" s="54">
        <f t="shared" si="136"/>
        <v>-0.13332879849443335</v>
      </c>
      <c r="DP23" s="54">
        <f t="shared" si="136"/>
        <v>-0.25523093667097474</v>
      </c>
      <c r="DQ23" s="54">
        <f t="shared" si="136"/>
        <v>-2.7697945717978307E-2</v>
      </c>
      <c r="DR23" s="54">
        <f t="shared" si="136"/>
        <v>-0.25837919189170799</v>
      </c>
      <c r="DS23" s="54">
        <f t="shared" si="136"/>
        <v>5.215631589687914E-3</v>
      </c>
      <c r="DT23" s="54">
        <f t="shared" si="136"/>
        <v>-0.13332879849443335</v>
      </c>
      <c r="DU23" s="54">
        <f t="shared" si="136"/>
        <v>0.10832923503375502</v>
      </c>
      <c r="DV23" s="54">
        <f t="shared" si="136"/>
        <v>0.10016840285539712</v>
      </c>
      <c r="DW23" s="54">
        <f t="shared" si="136"/>
        <v>5.6055796485894309E-2</v>
      </c>
      <c r="DX23" s="54">
        <f t="shared" si="136"/>
        <v>4.4145392766128694E-2</v>
      </c>
      <c r="DY23" s="54">
        <f t="shared" si="136"/>
        <v>-0.20414071554591079</v>
      </c>
      <c r="DZ23" s="54">
        <f t="shared" si="136"/>
        <v>8.6347446386789792E-3</v>
      </c>
      <c r="EA23" s="54">
        <f t="shared" si="136"/>
        <v>-0.11852719532247405</v>
      </c>
      <c r="EB23" s="54">
        <f t="shared" si="136"/>
        <v>-0.10274958644431537</v>
      </c>
      <c r="EC23" s="54">
        <f t="shared" si="136"/>
        <v>-2.3760450663924619E-2</v>
      </c>
      <c r="ED23" s="54">
        <f t="shared" si="136"/>
        <v>-0.38678833714141841</v>
      </c>
      <c r="EE23" s="54">
        <f t="shared" si="136"/>
        <v>-5.449165543626134E-2</v>
      </c>
      <c r="EF23" s="54">
        <f t="shared" si="136"/>
        <v>-3.7700458436364166E-2</v>
      </c>
      <c r="EG23" s="54">
        <f t="shared" si="136"/>
        <v>-2.7485971449199925E-2</v>
      </c>
      <c r="EH23" s="54">
        <f t="shared" si="136"/>
        <v>-5.5549097628947545E-2</v>
      </c>
      <c r="EI23" s="54">
        <f t="shared" ref="EI23:FB23" si="137">(EI19-EI21)/EI21</f>
        <v>0.45836276657575892</v>
      </c>
      <c r="EJ23" s="54">
        <f t="shared" si="137"/>
        <v>-8.5545669960209167E-2</v>
      </c>
      <c r="EK23" s="54">
        <f t="shared" si="137"/>
        <v>-0.13539291515774737</v>
      </c>
      <c r="EL23" s="54">
        <f t="shared" si="137"/>
        <v>4.7548365257490267E-2</v>
      </c>
      <c r="EM23" s="54">
        <f t="shared" si="137"/>
        <v>-3.6911521437832495E-2</v>
      </c>
      <c r="EN23" s="54">
        <f t="shared" si="137"/>
        <v>-1.6730004023785126E-2</v>
      </c>
      <c r="EO23" s="54">
        <f t="shared" si="137"/>
        <v>3.5070799455830845E-2</v>
      </c>
      <c r="EP23" s="54">
        <f t="shared" si="137"/>
        <v>-8.356060267358166E-2</v>
      </c>
      <c r="EQ23" s="54">
        <f t="shared" si="137"/>
        <v>0.20493584298296588</v>
      </c>
      <c r="ER23" s="54">
        <f t="shared" si="137"/>
        <v>-3.7167851447818226E-3</v>
      </c>
      <c r="ES23" s="54">
        <f t="shared" si="137"/>
        <v>5.5488634404000682E-2</v>
      </c>
      <c r="ET23" s="54">
        <f t="shared" si="137"/>
        <v>-3.4962221129343218E-3</v>
      </c>
      <c r="EU23" s="54">
        <f t="shared" si="137"/>
        <v>4.1120528329362804E-2</v>
      </c>
      <c r="EV23" s="54">
        <f t="shared" si="137"/>
        <v>-9.8338325807364971E-2</v>
      </c>
      <c r="EW23" s="54">
        <f t="shared" si="137"/>
        <v>-0.14450816823079587</v>
      </c>
      <c r="EX23" s="54">
        <f t="shared" si="137"/>
        <v>-5.5656934306569289E-2</v>
      </c>
      <c r="EY23" s="54">
        <f t="shared" si="137"/>
        <v>2.5916753562738919E-2</v>
      </c>
      <c r="EZ23" s="54">
        <f t="shared" si="137"/>
        <v>0.11522419186652767</v>
      </c>
      <c r="FA23" s="54">
        <f t="shared" si="137"/>
        <v>-2.6888127513779024E-2</v>
      </c>
      <c r="FB23" s="54">
        <f t="shared" si="137"/>
        <v>-2.5026068821689281E-2</v>
      </c>
      <c r="FC23" s="54">
        <f t="shared" ref="FC23:FD23" si="138">(FC19-FC21)/FC21</f>
        <v>2.1525398480560246E-2</v>
      </c>
      <c r="FD23" s="54">
        <f t="shared" si="138"/>
        <v>-5.3962460896767477E-2</v>
      </c>
      <c r="FE23" s="54">
        <f t="shared" ref="FE23:FG23" si="139">(FE19-FE21)/FE21</f>
        <v>-0.13799096280848094</v>
      </c>
      <c r="FF23" s="54">
        <f t="shared" si="139"/>
        <v>-0.13364615919360442</v>
      </c>
      <c r="FG23" s="54">
        <f t="shared" si="139"/>
        <v>0.1541970802919708</v>
      </c>
      <c r="FH23" s="54">
        <f>(FH19-FH21)/FH21</f>
        <v>-0.13364615919360442</v>
      </c>
      <c r="FI23" s="54">
        <f>(FI19-FI21)/FI21</f>
        <v>1.929092805005219E-2</v>
      </c>
      <c r="FJ23" s="54">
        <f>(FJ19-FJ21)/FJ21</f>
        <v>-0.11726624956551968</v>
      </c>
      <c r="FK23" s="54">
        <f t="shared" ref="FK23:FN23" si="140">(FK19-FK21)/FK21</f>
        <v>0.10531803962460895</v>
      </c>
      <c r="FL23" s="54">
        <f t="shared" si="140"/>
        <v>0.52763295099061525</v>
      </c>
      <c r="FM23" s="54">
        <f t="shared" si="140"/>
        <v>-0.14568747206911958</v>
      </c>
      <c r="FN23" s="54">
        <f t="shared" si="140"/>
        <v>-0.28571428571428564</v>
      </c>
      <c r="FO23" s="54">
        <f t="shared" ref="FO23:FR23" si="141">(FO19-FO21)/FO21</f>
        <v>-0.11726624956551968</v>
      </c>
      <c r="FP23" s="54">
        <f t="shared" si="141"/>
        <v>-0.1441978251154476</v>
      </c>
      <c r="FQ23" s="54">
        <f t="shared" si="141"/>
        <v>-6.8474104970455293E-2</v>
      </c>
      <c r="FR23" s="54">
        <f t="shared" si="141"/>
        <v>-9.0198123044838402E-2</v>
      </c>
      <c r="FS23" s="54">
        <f t="shared" ref="FS23:FU23" si="142">(FS19-FS21)/FS21</f>
        <v>-0.26942127215849848</v>
      </c>
      <c r="FT23" s="54">
        <f t="shared" si="142"/>
        <v>-5.8481056656239115E-2</v>
      </c>
      <c r="FU23" s="54">
        <f t="shared" si="142"/>
        <v>-5.8654848800836429E-4</v>
      </c>
      <c r="FV23" s="54">
        <f t="shared" ref="FV23:FW23" si="143">(FV19-FV21)/FV21</f>
        <v>-0.2271897810218978</v>
      </c>
      <c r="FW23" s="54">
        <f t="shared" si="143"/>
        <v>2.3387457172650165E-2</v>
      </c>
      <c r="FX23" s="54">
        <f t="shared" ref="FX23:FY23" si="144">(FX19-FX21)/FX21</f>
        <v>-8.4984358706986396E-2</v>
      </c>
      <c r="FY23" s="54">
        <f t="shared" si="144"/>
        <v>0.10531803962460895</v>
      </c>
      <c r="FZ23" s="54">
        <f t="shared" ref="FZ23:GB23" si="145">(FZ19-FZ21)/FZ21</f>
        <v>-0.19121480709071953</v>
      </c>
      <c r="GA23" s="54">
        <f t="shared" si="145"/>
        <v>-1.1991657977059459E-2</v>
      </c>
      <c r="GB23" s="54">
        <f t="shared" si="145"/>
        <v>-0.15048199603062104</v>
      </c>
      <c r="GC23" s="54">
        <f t="shared" ref="GC23:GI23" si="146">(GC19-GC21)/GC21</f>
        <v>1.2994045931386444</v>
      </c>
      <c r="GD23" s="54">
        <f t="shared" si="146"/>
        <v>8.7042812588602012E-2</v>
      </c>
      <c r="GE23" s="54">
        <f t="shared" si="146"/>
        <v>0.22578206218693858</v>
      </c>
      <c r="GF23" s="54">
        <f t="shared" si="146"/>
        <v>-8.1372271051885575E-2</v>
      </c>
      <c r="GG23" s="54">
        <f t="shared" si="146"/>
        <v>-9.3185899253378751E-2</v>
      </c>
      <c r="GH23" s="54">
        <f t="shared" si="146"/>
        <v>-9.9801531046214989E-2</v>
      </c>
      <c r="GI23" s="54">
        <f t="shared" si="146"/>
        <v>-8.4207541820243995E-2</v>
      </c>
      <c r="GJ23" s="54">
        <f t="shared" ref="GJ23:GM23" si="147">(GJ19-GJ21)/GJ21</f>
        <v>-6.4833191569794973E-2</v>
      </c>
      <c r="GK23" s="54">
        <f t="shared" si="147"/>
        <v>-0.13969784114382924</v>
      </c>
      <c r="GL23" s="54">
        <f t="shared" si="147"/>
        <v>-0.32850155939892267</v>
      </c>
      <c r="GM23" s="54">
        <f t="shared" si="147"/>
        <v>0.75148851715338794</v>
      </c>
      <c r="GN23" s="54">
        <f t="shared" ref="GN23:GP23" si="148">(GN19-GN21)/GN21</f>
        <v>-0.22313580946980446</v>
      </c>
      <c r="GO23" s="54">
        <f t="shared" si="148"/>
        <v>0.2368868726963424</v>
      </c>
      <c r="GP23" s="54">
        <f t="shared" si="148"/>
        <v>0.10292032889140899</v>
      </c>
      <c r="GQ23" s="54">
        <f t="shared" ref="GQ23:GS23" si="149">(GQ19-GQ21)/GQ21</f>
        <v>-0.24865324638502984</v>
      </c>
      <c r="GR23" s="54">
        <f t="shared" si="149"/>
        <v>-7.3220867592855204E-2</v>
      </c>
      <c r="GS23" s="54">
        <f t="shared" si="149"/>
        <v>-0.36206407711936495</v>
      </c>
      <c r="GT23" s="54">
        <f t="shared" ref="GT23:GW23" si="150">(GT19-GT21)/GT21</f>
        <v>-0.22030053870144606</v>
      </c>
      <c r="GU23" s="54">
        <f t="shared" si="150"/>
        <v>-0.2911823079104055</v>
      </c>
      <c r="GV23" s="54">
        <f t="shared" si="150"/>
        <v>-0.15346915630442715</v>
      </c>
      <c r="GW23" s="54">
        <f t="shared" si="150"/>
        <v>-0.25432378792174659</v>
      </c>
      <c r="GX23" s="54">
        <f t="shared" ref="GX23:JE23" si="151">(GX19-GX21)/GX21</f>
        <v>0.48851715338814844</v>
      </c>
      <c r="GY23" s="54">
        <f t="shared" si="151"/>
        <v>6.9302118352302586E-2</v>
      </c>
      <c r="GZ23" s="54">
        <f t="shared" si="151"/>
        <v>-5.490974388054061E-2</v>
      </c>
      <c r="HA23" s="54">
        <f t="shared" si="151"/>
        <v>-0.22030053870144606</v>
      </c>
      <c r="HB23" s="54">
        <f t="shared" si="151"/>
        <v>6.3226538134391747E-2</v>
      </c>
      <c r="HC23" s="54">
        <f t="shared" si="151"/>
        <v>0.12195714690752951</v>
      </c>
      <c r="HD23" s="54" t="e">
        <f t="shared" si="151"/>
        <v>#DIV/0!</v>
      </c>
      <c r="HE23" s="54" t="e">
        <f t="shared" si="151"/>
        <v>#DIV/0!</v>
      </c>
      <c r="HF23" s="54" t="e">
        <f t="shared" si="151"/>
        <v>#DIV/0!</v>
      </c>
      <c r="HG23" s="54" t="e">
        <f t="shared" si="151"/>
        <v>#DIV/0!</v>
      </c>
      <c r="HH23" s="54" t="e">
        <f t="shared" si="151"/>
        <v>#DIV/0!</v>
      </c>
      <c r="HI23" s="54" t="e">
        <f t="shared" si="151"/>
        <v>#DIV/0!</v>
      </c>
      <c r="HJ23" s="54" t="e">
        <f t="shared" si="151"/>
        <v>#DIV/0!</v>
      </c>
      <c r="HK23" s="54" t="e">
        <f t="shared" si="151"/>
        <v>#DIV/0!</v>
      </c>
      <c r="HL23" s="54" t="e">
        <f t="shared" si="151"/>
        <v>#DIV/0!</v>
      </c>
      <c r="HM23" s="54" t="e">
        <f t="shared" si="151"/>
        <v>#DIV/0!</v>
      </c>
      <c r="HN23" s="54" t="e">
        <f t="shared" si="151"/>
        <v>#DIV/0!</v>
      </c>
      <c r="HO23" s="54" t="e">
        <f t="shared" si="151"/>
        <v>#DIV/0!</v>
      </c>
      <c r="HP23" s="54" t="e">
        <f t="shared" si="151"/>
        <v>#DIV/0!</v>
      </c>
      <c r="HQ23" s="54" t="e">
        <f t="shared" si="151"/>
        <v>#DIV/0!</v>
      </c>
      <c r="HR23" s="54" t="e">
        <f t="shared" si="151"/>
        <v>#DIV/0!</v>
      </c>
      <c r="HS23" s="54" t="e">
        <f t="shared" si="151"/>
        <v>#DIV/0!</v>
      </c>
      <c r="HT23" s="54" t="e">
        <f t="shared" si="151"/>
        <v>#DIV/0!</v>
      </c>
      <c r="HU23" s="54" t="e">
        <f t="shared" si="151"/>
        <v>#DIV/0!</v>
      </c>
      <c r="HV23" s="54" t="e">
        <f t="shared" si="151"/>
        <v>#DIV/0!</v>
      </c>
      <c r="HW23" s="54" t="e">
        <f t="shared" si="151"/>
        <v>#DIV/0!</v>
      </c>
      <c r="HX23" s="54" t="e">
        <f t="shared" si="151"/>
        <v>#DIV/0!</v>
      </c>
      <c r="HY23" s="54" t="e">
        <f t="shared" si="151"/>
        <v>#DIV/0!</v>
      </c>
      <c r="HZ23" s="54" t="e">
        <f t="shared" si="151"/>
        <v>#DIV/0!</v>
      </c>
      <c r="IA23" s="54" t="e">
        <f t="shared" si="151"/>
        <v>#DIV/0!</v>
      </c>
      <c r="IB23" s="54" t="e">
        <f t="shared" si="151"/>
        <v>#DIV/0!</v>
      </c>
      <c r="IC23" s="54" t="e">
        <f t="shared" si="151"/>
        <v>#DIV/0!</v>
      </c>
      <c r="ID23" s="54" t="e">
        <f t="shared" si="151"/>
        <v>#DIV/0!</v>
      </c>
      <c r="IE23" s="54" t="e">
        <f t="shared" si="151"/>
        <v>#DIV/0!</v>
      </c>
      <c r="IF23" s="54" t="e">
        <f t="shared" si="151"/>
        <v>#DIV/0!</v>
      </c>
      <c r="IG23" s="54" t="e">
        <f t="shared" si="151"/>
        <v>#DIV/0!</v>
      </c>
      <c r="IH23" s="54" t="e">
        <f t="shared" si="151"/>
        <v>#DIV/0!</v>
      </c>
      <c r="II23" s="54" t="e">
        <f t="shared" si="151"/>
        <v>#DIV/0!</v>
      </c>
      <c r="IJ23" s="54" t="e">
        <f t="shared" si="151"/>
        <v>#DIV/0!</v>
      </c>
      <c r="IK23" s="54" t="e">
        <f t="shared" si="151"/>
        <v>#DIV/0!</v>
      </c>
      <c r="IL23" s="54" t="e">
        <f t="shared" si="151"/>
        <v>#DIV/0!</v>
      </c>
      <c r="IM23" s="54" t="e">
        <f t="shared" si="151"/>
        <v>#DIV/0!</v>
      </c>
      <c r="IN23" s="54" t="e">
        <f t="shared" si="151"/>
        <v>#DIV/0!</v>
      </c>
      <c r="IO23" s="54" t="e">
        <f t="shared" si="151"/>
        <v>#DIV/0!</v>
      </c>
      <c r="IP23" s="54" t="e">
        <f t="shared" si="151"/>
        <v>#DIV/0!</v>
      </c>
      <c r="IQ23" s="54" t="e">
        <f t="shared" si="151"/>
        <v>#DIV/0!</v>
      </c>
      <c r="IR23" s="54" t="e">
        <f t="shared" si="151"/>
        <v>#DIV/0!</v>
      </c>
      <c r="IS23" s="54" t="e">
        <f t="shared" si="151"/>
        <v>#DIV/0!</v>
      </c>
      <c r="IT23" s="54" t="e">
        <f t="shared" si="151"/>
        <v>#DIV/0!</v>
      </c>
      <c r="IU23" s="54" t="e">
        <f t="shared" si="151"/>
        <v>#DIV/0!</v>
      </c>
      <c r="IV23" s="54" t="e">
        <f t="shared" si="151"/>
        <v>#DIV/0!</v>
      </c>
      <c r="IW23" s="54" t="e">
        <f t="shared" si="151"/>
        <v>#DIV/0!</v>
      </c>
      <c r="IX23" s="54" t="e">
        <f t="shared" si="151"/>
        <v>#DIV/0!</v>
      </c>
      <c r="IY23" s="54" t="e">
        <f t="shared" si="151"/>
        <v>#DIV/0!</v>
      </c>
      <c r="IZ23" s="54" t="e">
        <f t="shared" si="151"/>
        <v>#DIV/0!</v>
      </c>
      <c r="JA23" s="54" t="e">
        <f t="shared" si="151"/>
        <v>#DIV/0!</v>
      </c>
      <c r="JB23" s="54" t="e">
        <f t="shared" si="151"/>
        <v>#DIV/0!</v>
      </c>
      <c r="JC23" s="54" t="e">
        <f t="shared" si="151"/>
        <v>#DIV/0!</v>
      </c>
      <c r="JD23" s="54" t="e">
        <f t="shared" si="151"/>
        <v>#DIV/0!</v>
      </c>
      <c r="JE23" s="54" t="e">
        <f t="shared" si="151"/>
        <v>#DIV/0!</v>
      </c>
      <c r="JF23" s="54" t="e">
        <f t="shared" ref="JF23:LQ23" si="152">(JF19-JF21)/JF21</f>
        <v>#DIV/0!</v>
      </c>
      <c r="JG23" s="54" t="e">
        <f t="shared" si="152"/>
        <v>#DIV/0!</v>
      </c>
      <c r="JH23" s="54" t="e">
        <f t="shared" si="152"/>
        <v>#DIV/0!</v>
      </c>
      <c r="JI23" s="54" t="e">
        <f t="shared" si="152"/>
        <v>#DIV/0!</v>
      </c>
      <c r="JJ23" s="54" t="e">
        <f t="shared" si="152"/>
        <v>#DIV/0!</v>
      </c>
      <c r="JK23" s="54" t="e">
        <f t="shared" si="152"/>
        <v>#DIV/0!</v>
      </c>
      <c r="JL23" s="54" t="e">
        <f t="shared" si="152"/>
        <v>#DIV/0!</v>
      </c>
      <c r="JM23" s="54" t="e">
        <f t="shared" si="152"/>
        <v>#DIV/0!</v>
      </c>
      <c r="JN23" s="54" t="e">
        <f t="shared" si="152"/>
        <v>#DIV/0!</v>
      </c>
      <c r="JO23" s="54" t="e">
        <f t="shared" si="152"/>
        <v>#DIV/0!</v>
      </c>
      <c r="JP23" s="54" t="e">
        <f t="shared" si="152"/>
        <v>#DIV/0!</v>
      </c>
      <c r="JQ23" s="54" t="e">
        <f t="shared" si="152"/>
        <v>#DIV/0!</v>
      </c>
      <c r="JR23" s="54" t="e">
        <f t="shared" si="152"/>
        <v>#DIV/0!</v>
      </c>
      <c r="JS23" s="54" t="e">
        <f t="shared" si="152"/>
        <v>#DIV/0!</v>
      </c>
      <c r="JT23" s="54" t="e">
        <f t="shared" si="152"/>
        <v>#DIV/0!</v>
      </c>
      <c r="JU23" s="54" t="e">
        <f t="shared" si="152"/>
        <v>#DIV/0!</v>
      </c>
      <c r="JV23" s="54" t="e">
        <f t="shared" si="152"/>
        <v>#DIV/0!</v>
      </c>
      <c r="JW23" s="54" t="e">
        <f t="shared" si="152"/>
        <v>#DIV/0!</v>
      </c>
      <c r="JX23" s="54" t="e">
        <f t="shared" si="152"/>
        <v>#DIV/0!</v>
      </c>
      <c r="JY23" s="54" t="e">
        <f t="shared" si="152"/>
        <v>#DIV/0!</v>
      </c>
      <c r="JZ23" s="54" t="e">
        <f t="shared" si="152"/>
        <v>#DIV/0!</v>
      </c>
      <c r="KA23" s="54" t="e">
        <f t="shared" si="152"/>
        <v>#DIV/0!</v>
      </c>
      <c r="KB23" s="54" t="e">
        <f t="shared" si="152"/>
        <v>#DIV/0!</v>
      </c>
      <c r="KC23" s="54" t="e">
        <f t="shared" si="152"/>
        <v>#DIV/0!</v>
      </c>
      <c r="KD23" s="54" t="e">
        <f t="shared" si="152"/>
        <v>#DIV/0!</v>
      </c>
      <c r="KE23" s="54" t="e">
        <f t="shared" si="152"/>
        <v>#DIV/0!</v>
      </c>
      <c r="KF23" s="54" t="e">
        <f t="shared" si="152"/>
        <v>#DIV/0!</v>
      </c>
      <c r="KG23" s="54" t="e">
        <f t="shared" si="152"/>
        <v>#DIV/0!</v>
      </c>
      <c r="KH23" s="54" t="e">
        <f t="shared" si="152"/>
        <v>#DIV/0!</v>
      </c>
      <c r="KI23" s="54" t="e">
        <f t="shared" si="152"/>
        <v>#DIV/0!</v>
      </c>
      <c r="KJ23" s="54" t="e">
        <f t="shared" si="152"/>
        <v>#DIV/0!</v>
      </c>
      <c r="KK23" s="54" t="e">
        <f t="shared" si="152"/>
        <v>#DIV/0!</v>
      </c>
      <c r="KL23" s="54" t="e">
        <f t="shared" si="152"/>
        <v>#DIV/0!</v>
      </c>
      <c r="KM23" s="54" t="e">
        <f t="shared" si="152"/>
        <v>#DIV/0!</v>
      </c>
      <c r="KN23" s="54" t="e">
        <f t="shared" si="152"/>
        <v>#DIV/0!</v>
      </c>
      <c r="KO23" s="54" t="e">
        <f t="shared" si="152"/>
        <v>#DIV/0!</v>
      </c>
      <c r="KP23" s="54" t="e">
        <f t="shared" si="152"/>
        <v>#DIV/0!</v>
      </c>
      <c r="KQ23" s="54" t="e">
        <f t="shared" si="152"/>
        <v>#DIV/0!</v>
      </c>
      <c r="KR23" s="54" t="e">
        <f t="shared" si="152"/>
        <v>#DIV/0!</v>
      </c>
      <c r="KS23" s="54" t="e">
        <f t="shared" si="152"/>
        <v>#DIV/0!</v>
      </c>
      <c r="KT23" s="54" t="e">
        <f t="shared" si="152"/>
        <v>#DIV/0!</v>
      </c>
      <c r="KU23" s="54" t="e">
        <f t="shared" si="152"/>
        <v>#DIV/0!</v>
      </c>
      <c r="KV23" s="54" t="e">
        <f t="shared" si="152"/>
        <v>#DIV/0!</v>
      </c>
      <c r="KW23" s="54" t="e">
        <f t="shared" si="152"/>
        <v>#DIV/0!</v>
      </c>
      <c r="KX23" s="54" t="e">
        <f t="shared" si="152"/>
        <v>#DIV/0!</v>
      </c>
      <c r="KY23" s="54" t="e">
        <f t="shared" si="152"/>
        <v>#DIV/0!</v>
      </c>
      <c r="KZ23" s="54" t="e">
        <f t="shared" si="152"/>
        <v>#DIV/0!</v>
      </c>
      <c r="LA23" s="54" t="e">
        <f t="shared" si="152"/>
        <v>#DIV/0!</v>
      </c>
      <c r="LB23" s="54" t="e">
        <f t="shared" si="152"/>
        <v>#DIV/0!</v>
      </c>
      <c r="LC23" s="54" t="e">
        <f t="shared" si="152"/>
        <v>#DIV/0!</v>
      </c>
      <c r="LD23" s="54" t="e">
        <f t="shared" si="152"/>
        <v>#DIV/0!</v>
      </c>
      <c r="LE23" s="54" t="e">
        <f t="shared" si="152"/>
        <v>#DIV/0!</v>
      </c>
      <c r="LF23" s="54" t="e">
        <f t="shared" si="152"/>
        <v>#DIV/0!</v>
      </c>
      <c r="LG23" s="54" t="e">
        <f t="shared" si="152"/>
        <v>#DIV/0!</v>
      </c>
      <c r="LH23" s="54" t="e">
        <f t="shared" si="152"/>
        <v>#DIV/0!</v>
      </c>
      <c r="LI23" s="54" t="e">
        <f t="shared" si="152"/>
        <v>#DIV/0!</v>
      </c>
      <c r="LJ23" s="54" t="e">
        <f t="shared" si="152"/>
        <v>#DIV/0!</v>
      </c>
      <c r="LK23" s="54" t="e">
        <f t="shared" si="152"/>
        <v>#DIV/0!</v>
      </c>
      <c r="LL23" s="54" t="e">
        <f t="shared" si="152"/>
        <v>#DIV/0!</v>
      </c>
      <c r="LM23" s="54" t="e">
        <f t="shared" si="152"/>
        <v>#DIV/0!</v>
      </c>
      <c r="LN23" s="54" t="e">
        <f t="shared" si="152"/>
        <v>#DIV/0!</v>
      </c>
      <c r="LO23" s="54" t="e">
        <f t="shared" si="152"/>
        <v>#DIV/0!</v>
      </c>
      <c r="LP23" s="54" t="e">
        <f t="shared" si="152"/>
        <v>#DIV/0!</v>
      </c>
      <c r="LQ23" s="54" t="e">
        <f t="shared" si="152"/>
        <v>#DIV/0!</v>
      </c>
      <c r="LR23" s="54" t="e">
        <f t="shared" ref="LR23:NC23" si="153">(LR19-LR21)/LR21</f>
        <v>#DIV/0!</v>
      </c>
      <c r="LS23" s="54" t="e">
        <f t="shared" si="153"/>
        <v>#DIV/0!</v>
      </c>
      <c r="LT23" s="54" t="e">
        <f t="shared" si="153"/>
        <v>#DIV/0!</v>
      </c>
      <c r="LU23" s="54" t="e">
        <f t="shared" si="153"/>
        <v>#DIV/0!</v>
      </c>
      <c r="LV23" s="54" t="e">
        <f t="shared" si="153"/>
        <v>#DIV/0!</v>
      </c>
      <c r="LW23" s="54" t="e">
        <f t="shared" si="153"/>
        <v>#DIV/0!</v>
      </c>
      <c r="LX23" s="54" t="e">
        <f t="shared" si="153"/>
        <v>#DIV/0!</v>
      </c>
      <c r="LY23" s="54" t="e">
        <f t="shared" si="153"/>
        <v>#DIV/0!</v>
      </c>
      <c r="LZ23" s="54" t="e">
        <f t="shared" si="153"/>
        <v>#DIV/0!</v>
      </c>
      <c r="MA23" s="54" t="e">
        <f t="shared" si="153"/>
        <v>#DIV/0!</v>
      </c>
      <c r="MB23" s="54" t="e">
        <f t="shared" si="153"/>
        <v>#DIV/0!</v>
      </c>
      <c r="MC23" s="54" t="e">
        <f t="shared" si="153"/>
        <v>#DIV/0!</v>
      </c>
      <c r="MD23" s="54" t="e">
        <f t="shared" si="153"/>
        <v>#DIV/0!</v>
      </c>
      <c r="ME23" s="54" t="e">
        <f t="shared" si="153"/>
        <v>#DIV/0!</v>
      </c>
      <c r="MF23" s="54" t="e">
        <f t="shared" si="153"/>
        <v>#DIV/0!</v>
      </c>
      <c r="MG23" s="54" t="e">
        <f t="shared" si="153"/>
        <v>#DIV/0!</v>
      </c>
      <c r="MH23" s="54" t="e">
        <f t="shared" si="153"/>
        <v>#DIV/0!</v>
      </c>
      <c r="MI23" s="54" t="e">
        <f t="shared" si="153"/>
        <v>#DIV/0!</v>
      </c>
      <c r="MJ23" s="54" t="e">
        <f t="shared" si="153"/>
        <v>#DIV/0!</v>
      </c>
      <c r="MK23" s="54" t="e">
        <f t="shared" si="153"/>
        <v>#DIV/0!</v>
      </c>
      <c r="ML23" s="54" t="e">
        <f t="shared" si="153"/>
        <v>#DIV/0!</v>
      </c>
      <c r="MM23" s="54" t="e">
        <f t="shared" si="153"/>
        <v>#DIV/0!</v>
      </c>
      <c r="MN23" s="54" t="e">
        <f t="shared" si="153"/>
        <v>#DIV/0!</v>
      </c>
      <c r="MO23" s="54" t="e">
        <f t="shared" si="153"/>
        <v>#DIV/0!</v>
      </c>
      <c r="MP23" s="54" t="e">
        <f t="shared" si="153"/>
        <v>#DIV/0!</v>
      </c>
      <c r="MQ23" s="54" t="e">
        <f t="shared" si="153"/>
        <v>#DIV/0!</v>
      </c>
      <c r="MR23" s="54" t="e">
        <f t="shared" si="153"/>
        <v>#DIV/0!</v>
      </c>
      <c r="MS23" s="54" t="e">
        <f t="shared" si="153"/>
        <v>#DIV/0!</v>
      </c>
      <c r="MT23" s="54" t="e">
        <f t="shared" si="153"/>
        <v>#DIV/0!</v>
      </c>
      <c r="MU23" s="54" t="e">
        <f t="shared" si="153"/>
        <v>#DIV/0!</v>
      </c>
      <c r="MV23" s="54" t="e">
        <f t="shared" si="153"/>
        <v>#DIV/0!</v>
      </c>
      <c r="MW23" s="54" t="e">
        <f t="shared" si="153"/>
        <v>#DIV/0!</v>
      </c>
      <c r="MX23" s="54" t="e">
        <f t="shared" si="153"/>
        <v>#DIV/0!</v>
      </c>
      <c r="MY23" s="54" t="e">
        <f t="shared" si="153"/>
        <v>#DIV/0!</v>
      </c>
      <c r="MZ23" s="54" t="e">
        <f t="shared" si="153"/>
        <v>#DIV/0!</v>
      </c>
      <c r="NA23" s="54" t="e">
        <f t="shared" si="153"/>
        <v>#DIV/0!</v>
      </c>
      <c r="NB23" s="54" t="e">
        <f t="shared" si="153"/>
        <v>#DIV/0!</v>
      </c>
      <c r="NC23" s="54" t="e">
        <f t="shared" si="153"/>
        <v>#DIV/0!</v>
      </c>
    </row>
    <row r="24" spans="1:367" x14ac:dyDescent="0.3">
      <c r="A24" s="190"/>
      <c r="B24" s="190"/>
      <c r="C24" s="190"/>
      <c r="D24" s="190"/>
      <c r="E24" s="190"/>
      <c r="F24" s="190"/>
      <c r="G24" s="190"/>
      <c r="H24" s="190"/>
      <c r="I24" s="190"/>
      <c r="J24" s="190"/>
      <c r="K24" s="190"/>
      <c r="L24" s="190"/>
      <c r="M24" s="190"/>
      <c r="N24" s="190"/>
      <c r="O24" s="190"/>
      <c r="P24" s="190"/>
      <c r="Q24" s="190"/>
      <c r="R24" s="190"/>
      <c r="S24" s="190"/>
      <c r="T24" s="190"/>
      <c r="U24" s="190"/>
      <c r="V24" s="190"/>
      <c r="W24" s="190"/>
      <c r="X24" s="190"/>
      <c r="Y24" s="190"/>
      <c r="Z24" s="190"/>
      <c r="AA24" s="190"/>
      <c r="AB24" s="190"/>
      <c r="AC24" s="190"/>
      <c r="AD24" s="190"/>
      <c r="AE24" s="190"/>
      <c r="AF24" s="190"/>
      <c r="AG24" s="190"/>
      <c r="AH24" s="190"/>
      <c r="AI24" s="190"/>
      <c r="AJ24" s="190"/>
      <c r="AK24" s="190"/>
      <c r="AL24" s="190"/>
      <c r="AM24" s="190"/>
      <c r="AN24" s="190"/>
      <c r="AO24" s="190"/>
      <c r="AP24" s="190"/>
      <c r="AQ24" s="190"/>
      <c r="AR24" s="190"/>
      <c r="AS24" s="190"/>
      <c r="AT24" s="190"/>
      <c r="AU24" s="190"/>
      <c r="AV24" s="190"/>
      <c r="AW24" s="190"/>
      <c r="AX24" s="190"/>
      <c r="AY24" s="190"/>
      <c r="AZ24" s="190"/>
      <c r="BA24" s="190"/>
      <c r="BB24" s="190"/>
      <c r="BC24" s="190"/>
      <c r="BD24" s="190"/>
      <c r="BE24" s="190"/>
      <c r="BF24" s="190"/>
      <c r="BG24" s="190"/>
      <c r="BH24" s="190"/>
      <c r="BI24" s="190"/>
      <c r="BJ24" s="190"/>
      <c r="BK24" s="190"/>
      <c r="BL24" s="190"/>
      <c r="BM24" s="190"/>
      <c r="BN24" s="190"/>
      <c r="BO24" s="190"/>
      <c r="BP24" s="190"/>
      <c r="BQ24" s="190"/>
      <c r="BR24" s="190"/>
      <c r="BS24" s="190"/>
      <c r="BT24" s="190"/>
      <c r="BU24" s="190"/>
      <c r="BV24" s="190"/>
      <c r="BW24" s="190"/>
      <c r="BX24" s="190"/>
      <c r="BY24" s="190"/>
      <c r="BZ24" s="190"/>
      <c r="CA24" s="190"/>
      <c r="CB24" s="190"/>
      <c r="CC24" s="190"/>
      <c r="CD24" s="190"/>
      <c r="CE24" s="190"/>
      <c r="CF24" s="190"/>
      <c r="CG24" s="190"/>
      <c r="CH24" s="190"/>
      <c r="CI24" s="190"/>
      <c r="CJ24" s="190"/>
      <c r="CK24" s="190"/>
      <c r="CL24" s="190"/>
      <c r="CM24" s="190"/>
      <c r="CN24" s="190"/>
      <c r="CO24" s="190"/>
      <c r="CP24" s="190"/>
      <c r="CQ24" s="190"/>
      <c r="CR24" s="190"/>
      <c r="CS24" s="190"/>
      <c r="CT24" s="190"/>
      <c r="CU24" s="190"/>
      <c r="CV24" s="190"/>
      <c r="CW24" s="190"/>
      <c r="CX24" s="190"/>
      <c r="CY24" s="190"/>
      <c r="CZ24" s="190"/>
      <c r="DA24" s="190"/>
      <c r="DB24" s="190"/>
      <c r="DC24" s="190"/>
      <c r="DD24" s="190"/>
      <c r="DE24" s="190"/>
      <c r="DF24" s="190"/>
      <c r="DG24" s="190"/>
      <c r="DH24" s="190"/>
      <c r="DI24" s="190"/>
      <c r="DJ24" s="190"/>
      <c r="DK24" s="190"/>
      <c r="DL24" s="190"/>
      <c r="DM24" s="190"/>
      <c r="DN24" s="190"/>
      <c r="DO24" s="190"/>
      <c r="DP24" s="190"/>
      <c r="DQ24" s="190"/>
      <c r="DR24" s="190"/>
      <c r="DS24" s="190"/>
      <c r="DT24" s="190"/>
      <c r="DU24" s="190"/>
      <c r="DV24" s="190"/>
      <c r="DW24" s="190"/>
      <c r="DX24" s="190"/>
      <c r="DY24" s="190"/>
      <c r="DZ24" s="190"/>
      <c r="EA24" s="190"/>
      <c r="EB24" s="190"/>
      <c r="EC24" s="190"/>
      <c r="ED24" s="190"/>
      <c r="EE24" s="190"/>
      <c r="EF24" s="190"/>
      <c r="EG24" s="190"/>
      <c r="EH24" s="190"/>
      <c r="EI24" s="190"/>
      <c r="EJ24" s="190"/>
      <c r="EK24" s="190"/>
      <c r="EL24" s="190"/>
      <c r="EM24" s="190"/>
      <c r="EN24" s="190"/>
      <c r="EO24" s="190"/>
      <c r="EP24" s="190"/>
      <c r="EQ24" s="190"/>
      <c r="ER24" s="190"/>
      <c r="ES24" s="190"/>
      <c r="ET24" s="190"/>
      <c r="EU24" s="190"/>
      <c r="EV24" s="190"/>
      <c r="EW24" s="190"/>
      <c r="EX24" s="190"/>
      <c r="EY24" s="190"/>
      <c r="EZ24" s="190"/>
      <c r="FA24" s="190"/>
      <c r="FB24" s="190"/>
      <c r="FC24" s="190"/>
      <c r="FD24" s="190"/>
      <c r="FE24" s="190"/>
      <c r="FF24" s="190"/>
      <c r="FG24" s="190"/>
      <c r="FH24" s="190"/>
      <c r="FI24" s="190"/>
      <c r="FJ24" s="190"/>
      <c r="FK24" s="190"/>
      <c r="FL24" s="190"/>
      <c r="FM24" s="190"/>
      <c r="FN24" s="190"/>
      <c r="FO24" s="190"/>
      <c r="FP24" s="190"/>
      <c r="FQ24" s="190"/>
      <c r="FR24" s="190"/>
      <c r="FS24" s="190"/>
      <c r="FT24" s="190"/>
      <c r="FU24" s="190"/>
      <c r="FV24" s="190"/>
      <c r="FW24" s="190"/>
      <c r="FX24" s="190"/>
      <c r="FY24" s="190"/>
      <c r="FZ24" s="190"/>
      <c r="GA24" s="190"/>
      <c r="GB24" s="190"/>
      <c r="GC24" s="190"/>
      <c r="GD24" s="190"/>
      <c r="GE24" s="190"/>
      <c r="GF24" s="402"/>
      <c r="GG24" s="402"/>
      <c r="GH24" s="402"/>
      <c r="GI24" s="402"/>
      <c r="GJ24" s="402"/>
      <c r="GK24" s="402"/>
      <c r="GL24" s="402"/>
      <c r="GM24" s="402"/>
      <c r="GN24" s="402"/>
      <c r="GO24" s="402"/>
      <c r="GP24" s="402"/>
      <c r="GQ24" s="402"/>
      <c r="GR24" s="402"/>
      <c r="GS24" s="190"/>
      <c r="GT24" s="190"/>
      <c r="GU24" s="190"/>
      <c r="GV24" s="190"/>
      <c r="GW24" s="190"/>
      <c r="GX24" s="190"/>
      <c r="GY24" s="190"/>
      <c r="GZ24" s="190"/>
      <c r="HA24" s="190"/>
      <c r="HB24" s="190"/>
      <c r="HC24" s="190"/>
      <c r="HD24" s="190"/>
      <c r="HE24" s="190"/>
      <c r="HF24" s="190"/>
      <c r="HG24" s="190"/>
      <c r="HH24" s="190"/>
      <c r="HI24" s="190"/>
      <c r="HJ24" s="190"/>
      <c r="HK24" s="190"/>
      <c r="HL24" s="190"/>
      <c r="HM24" s="190"/>
      <c r="HN24" s="190"/>
      <c r="HO24" s="190"/>
      <c r="HP24" s="190"/>
      <c r="HQ24" s="190"/>
      <c r="HR24" s="190"/>
      <c r="HS24" s="190"/>
      <c r="HT24" s="190"/>
      <c r="HU24" s="190"/>
      <c r="HV24" s="190"/>
      <c r="HW24" s="190"/>
      <c r="HX24" s="190"/>
      <c r="HY24" s="190"/>
      <c r="HZ24" s="190"/>
      <c r="IA24" s="190"/>
      <c r="IB24" s="190"/>
      <c r="IC24" s="190"/>
      <c r="ID24" s="190"/>
      <c r="IE24" s="190"/>
      <c r="IF24" s="190"/>
      <c r="IG24" s="190"/>
      <c r="IH24" s="190"/>
      <c r="II24" s="190"/>
      <c r="IJ24" s="190"/>
      <c r="IK24" s="190"/>
      <c r="IL24" s="190"/>
      <c r="IM24" s="190"/>
      <c r="IN24" s="190"/>
      <c r="IO24" s="190"/>
      <c r="IP24" s="190"/>
      <c r="IQ24" s="190"/>
      <c r="IR24" s="190"/>
      <c r="IS24" s="190"/>
      <c r="IT24" s="190"/>
      <c r="IU24" s="190"/>
      <c r="IV24" s="190"/>
      <c r="IW24" s="190"/>
      <c r="IX24" s="190"/>
      <c r="IY24" s="190"/>
      <c r="IZ24" s="190"/>
      <c r="JA24" s="190"/>
      <c r="JB24" s="190"/>
      <c r="JC24" s="190"/>
      <c r="JD24" s="190"/>
      <c r="JE24" s="190"/>
      <c r="JF24" s="190"/>
      <c r="JG24" s="190"/>
      <c r="JH24" s="190"/>
      <c r="JI24" s="190"/>
      <c r="JJ24" s="190"/>
      <c r="JK24" s="190"/>
      <c r="JL24" s="190"/>
      <c r="JM24" s="190"/>
      <c r="JN24" s="190"/>
      <c r="JO24" s="190"/>
      <c r="JP24" s="190"/>
      <c r="JQ24" s="190"/>
      <c r="JR24" s="190"/>
      <c r="JS24" s="190"/>
      <c r="JT24" s="190"/>
      <c r="JU24" s="190"/>
      <c r="JV24" s="190"/>
      <c r="JW24" s="190"/>
      <c r="JX24" s="190"/>
      <c r="JY24" s="190"/>
      <c r="JZ24" s="190"/>
      <c r="KA24" s="190"/>
      <c r="KB24" s="190"/>
      <c r="KC24" s="190"/>
      <c r="KD24" s="190"/>
      <c r="KE24" s="190"/>
      <c r="KF24" s="190"/>
      <c r="KG24" s="190"/>
      <c r="KH24" s="190"/>
      <c r="KI24" s="190"/>
      <c r="KJ24" s="190"/>
      <c r="KK24" s="190"/>
      <c r="KL24" s="190"/>
      <c r="KM24" s="190"/>
      <c r="KN24" s="190"/>
      <c r="KO24" s="190"/>
      <c r="KP24" s="190"/>
      <c r="KQ24" s="190"/>
      <c r="KR24" s="190"/>
      <c r="KS24" s="190"/>
      <c r="KT24" s="190"/>
      <c r="KU24" s="190"/>
      <c r="KV24" s="190"/>
      <c r="KW24" s="190"/>
      <c r="KX24" s="190"/>
      <c r="KY24" s="190"/>
      <c r="KZ24" s="190"/>
      <c r="LA24" s="190"/>
      <c r="LB24" s="190"/>
      <c r="LC24" s="190"/>
      <c r="LD24" s="190"/>
      <c r="LE24" s="190"/>
      <c r="LF24" s="190"/>
      <c r="LG24" s="190"/>
      <c r="LH24" s="190"/>
      <c r="LI24" s="190"/>
      <c r="LJ24" s="190"/>
      <c r="LK24" s="190"/>
      <c r="LL24" s="190"/>
      <c r="LM24" s="190"/>
      <c r="LN24" s="190"/>
      <c r="LO24" s="190"/>
      <c r="LP24" s="190"/>
      <c r="LQ24" s="190"/>
      <c r="LR24" s="190"/>
      <c r="LS24" s="190"/>
      <c r="LT24" s="190"/>
      <c r="LU24" s="190"/>
      <c r="LV24" s="190"/>
      <c r="LW24" s="190"/>
      <c r="LX24" s="190"/>
      <c r="LY24" s="190"/>
      <c r="LZ24" s="190"/>
      <c r="MA24" s="190"/>
      <c r="MB24" s="190"/>
      <c r="MC24" s="190"/>
      <c r="MD24" s="190"/>
      <c r="ME24" s="190"/>
      <c r="MF24" s="190"/>
      <c r="MG24" s="190"/>
      <c r="MH24" s="190"/>
      <c r="MI24" s="190"/>
      <c r="MJ24" s="190"/>
      <c r="MK24" s="190"/>
      <c r="ML24" s="190"/>
      <c r="MM24" s="190"/>
      <c r="MN24" s="190"/>
      <c r="MO24" s="190"/>
      <c r="MP24" s="190"/>
      <c r="MQ24" s="190"/>
      <c r="MR24" s="190"/>
      <c r="MS24" s="190"/>
      <c r="MT24" s="190"/>
      <c r="MU24" s="190"/>
      <c r="MV24" s="190"/>
      <c r="MW24" s="190"/>
      <c r="MX24" s="190"/>
      <c r="MY24" s="190"/>
      <c r="MZ24" s="190"/>
      <c r="NA24" s="190"/>
      <c r="NB24" s="191"/>
      <c r="NC24" s="190"/>
    </row>
    <row r="25" spans="1:367" x14ac:dyDescent="0.3">
      <c r="A25" s="8" t="s">
        <v>18</v>
      </c>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8"/>
      <c r="AN25" s="8"/>
      <c r="AO25" s="8"/>
      <c r="AP25" s="8"/>
      <c r="AQ25" s="8"/>
      <c r="AR25" s="8"/>
      <c r="AS25" s="8"/>
      <c r="AT25" s="8"/>
      <c r="AU25" s="8"/>
      <c r="AV25" s="8"/>
      <c r="AW25" s="8"/>
      <c r="AX25" s="8"/>
      <c r="AY25" s="8"/>
      <c r="AZ25" s="8"/>
      <c r="BA25" s="8"/>
      <c r="BB25" s="8"/>
      <c r="BC25" s="8"/>
      <c r="BD25" s="8"/>
      <c r="BE25" s="8"/>
      <c r="BF25" s="8"/>
      <c r="BG25" s="8"/>
      <c r="BH25" s="8"/>
      <c r="BI25" s="8"/>
      <c r="BJ25" s="8"/>
      <c r="BK25" s="8"/>
      <c r="BL25" s="8"/>
      <c r="BM25" s="8"/>
      <c r="BN25" s="8"/>
      <c r="BO25" s="8"/>
      <c r="BP25" s="8"/>
      <c r="BQ25" s="8"/>
      <c r="BR25" s="8"/>
      <c r="BS25" s="8"/>
      <c r="BT25" s="8"/>
      <c r="BU25" s="8"/>
      <c r="BV25" s="8"/>
      <c r="BW25" s="8"/>
      <c r="BX25" s="8"/>
      <c r="BY25" s="8"/>
      <c r="BZ25" s="8"/>
      <c r="CA25" s="8"/>
      <c r="CB25" s="8"/>
      <c r="CC25" s="8"/>
      <c r="CD25" s="8"/>
      <c r="CE25" s="8"/>
      <c r="CF25" s="8"/>
      <c r="CG25" s="8"/>
      <c r="CH25" s="8"/>
      <c r="CI25" s="8"/>
      <c r="CJ25" s="8"/>
      <c r="CK25" s="8"/>
      <c r="CL25" s="8"/>
      <c r="CM25" s="8"/>
      <c r="CN25" s="8"/>
      <c r="CO25" s="8"/>
      <c r="CP25" s="8"/>
      <c r="CQ25" s="8"/>
      <c r="CR25" s="8"/>
      <c r="CS25" s="8"/>
      <c r="CT25" s="8"/>
      <c r="CU25" s="8"/>
      <c r="CV25" s="8"/>
      <c r="CW25" s="8"/>
      <c r="CX25" s="8"/>
      <c r="CY25" s="8"/>
      <c r="CZ25" s="8"/>
      <c r="DA25" s="8"/>
      <c r="DB25" s="8"/>
      <c r="DC25" s="8"/>
      <c r="DD25" s="8"/>
      <c r="DE25" s="8"/>
      <c r="DF25" s="8"/>
      <c r="DG25" s="8"/>
      <c r="DH25" s="8"/>
      <c r="DI25" s="8"/>
      <c r="DJ25" s="8"/>
      <c r="DK25" s="8"/>
      <c r="DL25" s="8"/>
      <c r="DM25" s="8"/>
      <c r="DN25" s="8"/>
      <c r="DO25" s="8"/>
      <c r="DP25" s="8"/>
      <c r="DQ25" s="8"/>
      <c r="DR25" s="8"/>
      <c r="DS25" s="8"/>
      <c r="DT25" s="8"/>
      <c r="DU25" s="8"/>
      <c r="DV25" s="8"/>
      <c r="DW25" s="8"/>
      <c r="DX25" s="8"/>
      <c r="DY25" s="8"/>
      <c r="DZ25" s="8"/>
      <c r="EA25" s="8"/>
      <c r="EB25" s="8"/>
      <c r="EC25" s="8"/>
      <c r="ED25" s="8"/>
      <c r="EE25" s="8"/>
      <c r="EF25" s="8"/>
      <c r="EG25" s="8"/>
      <c r="EH25" s="8"/>
      <c r="EI25" s="8"/>
      <c r="EJ25" s="8"/>
      <c r="EK25" s="8"/>
      <c r="EL25" s="8"/>
      <c r="EM25" s="8"/>
      <c r="EN25" s="8"/>
      <c r="EO25" s="8"/>
      <c r="EP25" s="8"/>
      <c r="EQ25" s="8"/>
      <c r="ER25" s="8"/>
      <c r="ES25" s="8"/>
      <c r="ET25" s="8"/>
      <c r="EU25" s="8"/>
      <c r="EV25" s="8"/>
      <c r="EW25" s="8"/>
      <c r="EX25" s="8"/>
      <c r="EY25" s="8"/>
      <c r="EZ25" s="8"/>
      <c r="FA25" s="8"/>
      <c r="FB25" s="8"/>
      <c r="FC25" s="8"/>
      <c r="FD25" s="8"/>
      <c r="FE25" s="8"/>
      <c r="FF25" s="8"/>
      <c r="FG25" s="8"/>
      <c r="FH25" s="8"/>
      <c r="FI25" s="8"/>
      <c r="FJ25" s="8"/>
      <c r="FK25" s="8"/>
      <c r="FL25" s="8"/>
      <c r="FM25" s="8"/>
      <c r="FN25" s="8"/>
      <c r="FO25" s="8"/>
      <c r="FP25" s="8"/>
      <c r="FQ25" s="8"/>
      <c r="FR25" s="8"/>
      <c r="FS25" s="8"/>
      <c r="FT25" s="8"/>
      <c r="FU25" s="8"/>
      <c r="FV25" s="8"/>
      <c r="FW25" s="8"/>
      <c r="FX25" s="8"/>
      <c r="FY25" s="8"/>
      <c r="FZ25" s="8"/>
      <c r="GA25" s="8"/>
      <c r="GB25" s="8"/>
      <c r="GC25" s="8"/>
      <c r="GD25" s="8"/>
      <c r="GE25" s="8"/>
      <c r="GF25" s="55"/>
      <c r="GG25" s="55"/>
      <c r="GH25" s="55"/>
      <c r="GI25" s="55"/>
      <c r="GJ25" s="55"/>
      <c r="GK25" s="55"/>
      <c r="GL25" s="55"/>
      <c r="GM25" s="55"/>
      <c r="GN25" s="55"/>
      <c r="GO25" s="55"/>
      <c r="GP25" s="55"/>
      <c r="GQ25" s="55"/>
      <c r="GR25" s="55"/>
      <c r="GS25" s="8"/>
      <c r="GT25" s="8"/>
      <c r="GU25" s="8"/>
      <c r="GV25" s="8"/>
      <c r="GW25" s="8"/>
      <c r="GX25" s="8"/>
      <c r="GY25" s="8"/>
      <c r="GZ25" s="8"/>
      <c r="HA25" s="8"/>
      <c r="HB25" s="8"/>
      <c r="HC25" s="8"/>
      <c r="HD25" s="8"/>
      <c r="HE25" s="8"/>
      <c r="HF25" s="8"/>
      <c r="HG25" s="8"/>
      <c r="HH25" s="8"/>
      <c r="HI25" s="8"/>
      <c r="HJ25" s="8"/>
      <c r="HK25" s="8"/>
      <c r="HL25" s="8"/>
      <c r="HM25" s="8"/>
      <c r="HN25" s="8"/>
      <c r="HO25" s="8"/>
      <c r="HP25" s="8"/>
      <c r="HQ25" s="8"/>
      <c r="HR25" s="8"/>
      <c r="HS25" s="8"/>
      <c r="HT25" s="8"/>
      <c r="HU25" s="8"/>
      <c r="HV25" s="8"/>
      <c r="HW25" s="8"/>
      <c r="HX25" s="8"/>
      <c r="HY25" s="8"/>
      <c r="HZ25" s="8"/>
      <c r="IA25" s="8"/>
      <c r="IB25" s="8"/>
      <c r="IC25" s="8"/>
      <c r="ID25" s="8"/>
      <c r="IE25" s="8"/>
      <c r="IF25" s="8"/>
      <c r="IG25" s="8"/>
      <c r="IH25" s="8"/>
      <c r="II25" s="8"/>
      <c r="IJ25" s="8"/>
      <c r="IK25" s="8"/>
      <c r="IL25" s="8"/>
      <c r="IM25" s="8"/>
      <c r="IN25" s="8"/>
      <c r="IO25" s="8"/>
      <c r="IP25" s="8"/>
      <c r="IQ25" s="8"/>
      <c r="IR25" s="8"/>
      <c r="IS25" s="8"/>
      <c r="IT25" s="8"/>
      <c r="IU25" s="8"/>
      <c r="IV25" s="8"/>
      <c r="IW25" s="8"/>
      <c r="IX25" s="8"/>
      <c r="IY25" s="8"/>
      <c r="IZ25" s="8"/>
      <c r="JA25" s="8"/>
      <c r="JB25" s="8"/>
      <c r="JC25" s="8"/>
      <c r="JD25" s="8"/>
      <c r="JE25" s="8"/>
      <c r="JF25" s="8"/>
      <c r="JG25" s="8"/>
      <c r="JH25" s="8"/>
      <c r="JI25" s="8"/>
      <c r="JJ25" s="8"/>
      <c r="JK25" s="8"/>
      <c r="JL25" s="8"/>
      <c r="JM25" s="8"/>
      <c r="JN25" s="8"/>
      <c r="JO25" s="8"/>
      <c r="JP25" s="8"/>
      <c r="JQ25" s="8"/>
      <c r="JR25" s="8"/>
      <c r="JS25" s="8"/>
      <c r="JT25" s="8"/>
      <c r="JU25" s="8"/>
      <c r="JV25" s="8"/>
      <c r="JW25" s="8"/>
      <c r="JX25" s="8"/>
      <c r="JY25" s="8"/>
      <c r="JZ25" s="8"/>
      <c r="KA25" s="8"/>
      <c r="KB25" s="8"/>
      <c r="KC25" s="8"/>
      <c r="KD25" s="8"/>
      <c r="KE25" s="8"/>
      <c r="KF25" s="8"/>
      <c r="KG25" s="8"/>
      <c r="KH25" s="8"/>
      <c r="KI25" s="8"/>
      <c r="KJ25" s="8"/>
      <c r="KK25" s="8"/>
      <c r="KL25" s="8"/>
      <c r="KM25" s="8"/>
      <c r="KN25" s="8"/>
      <c r="KO25" s="8"/>
      <c r="KP25" s="8"/>
      <c r="KQ25" s="8"/>
      <c r="KR25" s="8"/>
      <c r="KS25" s="8"/>
      <c r="KT25" s="8"/>
      <c r="KU25" s="8"/>
      <c r="KV25" s="8"/>
      <c r="KW25" s="8"/>
      <c r="KX25" s="8"/>
      <c r="KY25" s="8"/>
      <c r="KZ25" s="8"/>
      <c r="LA25" s="8"/>
      <c r="LB25" s="8"/>
      <c r="LC25" s="8"/>
      <c r="LD25" s="8"/>
      <c r="LE25" s="8"/>
      <c r="LF25" s="8"/>
      <c r="LG25" s="8"/>
      <c r="LH25" s="8"/>
      <c r="LI25" s="8"/>
      <c r="LJ25" s="8"/>
      <c r="LK25" s="8"/>
      <c r="LL25" s="8"/>
      <c r="LM25" s="8"/>
      <c r="LN25" s="8"/>
      <c r="LO25" s="8"/>
      <c r="LP25" s="8"/>
      <c r="LQ25" s="8"/>
      <c r="LR25" s="8"/>
      <c r="LS25" s="8"/>
      <c r="LT25" s="8"/>
      <c r="LU25" s="8"/>
      <c r="LV25" s="8"/>
      <c r="LW25" s="8"/>
      <c r="LX25" s="8"/>
      <c r="LY25" s="8"/>
      <c r="LZ25" s="8"/>
      <c r="MA25" s="8"/>
      <c r="MB25" s="8"/>
      <c r="MC25" s="8"/>
      <c r="MD25" s="8"/>
      <c r="ME25" s="8"/>
      <c r="MF25" s="8"/>
      <c r="MG25" s="8"/>
      <c r="MH25" s="8"/>
      <c r="MI25" s="8"/>
      <c r="MJ25" s="8"/>
      <c r="MK25" s="8"/>
      <c r="ML25" s="8"/>
      <c r="MM25" s="8"/>
      <c r="MN25" s="8"/>
      <c r="MO25" s="8"/>
      <c r="MP25" s="8"/>
      <c r="MQ25" s="8"/>
      <c r="MR25" s="8"/>
      <c r="MS25" s="8"/>
      <c r="MT25" s="8"/>
      <c r="MU25" s="8"/>
      <c r="MV25" s="8"/>
      <c r="MW25" s="8"/>
      <c r="MX25" s="8"/>
      <c r="MY25" s="8"/>
      <c r="MZ25" s="8"/>
      <c r="NA25" s="8"/>
      <c r="NB25" s="71"/>
      <c r="NC25" s="8"/>
    </row>
    <row r="26" spans="1:367"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8"/>
      <c r="AN26" s="8"/>
      <c r="AO26" s="8"/>
      <c r="AP26" s="8"/>
      <c r="AQ26" s="8"/>
      <c r="AR26" s="8"/>
      <c r="AS26" s="8"/>
      <c r="AT26" s="8"/>
      <c r="AU26" s="8"/>
      <c r="AV26" s="8"/>
      <c r="AW26" s="8"/>
      <c r="AX26" s="8"/>
      <c r="AY26" s="8"/>
      <c r="AZ26" s="8"/>
      <c r="BA26" s="8"/>
      <c r="BB26" s="8"/>
      <c r="BC26" s="8"/>
      <c r="BD26" s="8"/>
      <c r="BE26" s="8"/>
      <c r="BF26" s="8"/>
      <c r="BG26" s="8"/>
      <c r="BH26" s="8"/>
      <c r="BI26" s="8"/>
      <c r="BJ26" s="8"/>
      <c r="BK26" s="8"/>
      <c r="BL26" s="8"/>
      <c r="BM26" s="8"/>
      <c r="BN26" s="8"/>
      <c r="BO26" s="8"/>
      <c r="BP26" s="8"/>
      <c r="BQ26" s="8"/>
      <c r="BR26" s="8"/>
      <c r="BS26" s="8"/>
      <c r="BT26" s="8"/>
      <c r="BU26" s="8"/>
      <c r="BV26" s="8"/>
      <c r="BW26" s="8"/>
      <c r="BX26" s="8"/>
      <c r="BY26" s="8"/>
      <c r="BZ26" s="8"/>
      <c r="CA26" s="8"/>
      <c r="CB26" s="8"/>
      <c r="CC26" s="8"/>
      <c r="CD26" s="8"/>
      <c r="CE26" s="8"/>
      <c r="CF26" s="8"/>
      <c r="CG26" s="8"/>
      <c r="CH26" s="8"/>
      <c r="CI26" s="8"/>
      <c r="CJ26" s="8"/>
      <c r="CK26" s="8"/>
      <c r="CL26" s="8"/>
      <c r="CM26" s="8"/>
      <c r="CN26" s="8"/>
      <c r="CO26" s="8"/>
      <c r="CP26" s="8"/>
      <c r="CQ26" s="8"/>
      <c r="CR26" s="8"/>
      <c r="CS26" s="8"/>
      <c r="CT26" s="8"/>
      <c r="CU26" s="8"/>
      <c r="CV26" s="8"/>
      <c r="CW26" s="8"/>
      <c r="CX26" s="8"/>
      <c r="CY26" s="8"/>
      <c r="CZ26" s="8"/>
      <c r="DA26" s="8"/>
      <c r="DB26" s="8"/>
      <c r="DC26" s="8"/>
      <c r="DD26" s="8"/>
      <c r="DE26" s="8"/>
      <c r="DF26" s="8"/>
      <c r="DG26" s="8"/>
      <c r="DH26" s="8"/>
      <c r="DI26" s="8"/>
      <c r="DJ26" s="8"/>
      <c r="DK26" s="8"/>
      <c r="DL26" s="8"/>
      <c r="DM26" s="8"/>
      <c r="DN26" s="8"/>
      <c r="DO26" s="8"/>
      <c r="DP26" s="8"/>
      <c r="DQ26" s="8"/>
      <c r="DR26" s="8"/>
      <c r="DS26" s="8"/>
      <c r="DT26" s="8"/>
      <c r="DU26" s="8"/>
      <c r="DV26" s="8"/>
      <c r="DW26" s="8"/>
      <c r="DX26" s="8"/>
      <c r="DY26" s="8"/>
      <c r="DZ26" s="8"/>
      <c r="EA26" s="8"/>
      <c r="EB26" s="8"/>
      <c r="EC26" s="8"/>
      <c r="ED26" s="8"/>
      <c r="EE26" s="8"/>
      <c r="EF26" s="8"/>
      <c r="EG26" s="8"/>
      <c r="EH26" s="8"/>
      <c r="EI26" s="8"/>
      <c r="EJ26" s="8"/>
      <c r="EK26" s="8"/>
      <c r="EL26" s="8"/>
      <c r="EM26" s="8"/>
      <c r="EN26" s="8"/>
      <c r="EO26" s="8"/>
      <c r="EP26" s="8"/>
      <c r="EQ26" s="8"/>
      <c r="ER26" s="8"/>
      <c r="ES26" s="8"/>
      <c r="ET26" s="8"/>
      <c r="EU26" s="8"/>
      <c r="EV26" s="8"/>
      <c r="EW26" s="8"/>
      <c r="EX26" s="8"/>
      <c r="EY26" s="8"/>
      <c r="EZ26" s="8"/>
      <c r="FA26" s="8"/>
      <c r="FB26" s="8"/>
      <c r="FC26" s="8"/>
      <c r="FD26" s="8"/>
      <c r="FE26" s="8"/>
      <c r="FF26" s="8"/>
      <c r="FG26" s="8"/>
      <c r="FH26" s="8"/>
      <c r="FI26" s="8"/>
      <c r="FJ26" s="8"/>
      <c r="FK26" s="8"/>
      <c r="FL26" s="8"/>
      <c r="FM26" s="8"/>
      <c r="FN26" s="8"/>
      <c r="FO26" s="8"/>
      <c r="FP26" s="8"/>
      <c r="FQ26" s="8"/>
      <c r="FR26" s="8"/>
      <c r="FS26" s="8"/>
      <c r="FT26" s="8"/>
      <c r="FU26" s="8"/>
      <c r="FV26" s="8"/>
      <c r="FW26" s="8"/>
      <c r="FX26" s="8"/>
      <c r="FY26" s="8"/>
      <c r="FZ26" s="8"/>
      <c r="GA26" s="8"/>
      <c r="GB26" s="8"/>
      <c r="GC26" s="8"/>
      <c r="GD26" s="8"/>
      <c r="GE26" s="8"/>
      <c r="GF26" s="55"/>
      <c r="GG26" s="55"/>
      <c r="GH26" s="55"/>
      <c r="GI26" s="55"/>
      <c r="GJ26" s="55"/>
      <c r="GK26" s="55"/>
      <c r="GL26" s="55"/>
      <c r="GM26" s="55"/>
      <c r="GN26" s="55"/>
      <c r="GO26" s="55"/>
      <c r="GP26" s="55"/>
      <c r="GQ26" s="55"/>
      <c r="GR26" s="55"/>
      <c r="GS26" s="8"/>
      <c r="GT26" s="8"/>
      <c r="GU26" s="8"/>
      <c r="GV26" s="8"/>
      <c r="GW26" s="8"/>
      <c r="GX26" s="8"/>
      <c r="GY26" s="8"/>
      <c r="GZ26" s="8"/>
      <c r="HA26" s="8"/>
      <c r="HB26" s="8"/>
      <c r="HC26" s="8"/>
      <c r="HD26" s="8"/>
      <c r="HE26" s="8"/>
      <c r="HF26" s="8"/>
      <c r="HG26" s="8"/>
      <c r="HH26" s="8"/>
      <c r="HI26" s="8"/>
      <c r="HJ26" s="8"/>
      <c r="HK26" s="8"/>
      <c r="HL26" s="8"/>
      <c r="HM26" s="8"/>
      <c r="HN26" s="8"/>
      <c r="HO26" s="8"/>
      <c r="HP26" s="8"/>
      <c r="HQ26" s="8"/>
      <c r="HR26" s="8"/>
      <c r="HS26" s="8"/>
      <c r="HT26" s="8"/>
      <c r="HU26" s="8"/>
      <c r="HV26" s="8"/>
      <c r="HW26" s="8"/>
      <c r="HX26" s="8"/>
      <c r="HY26" s="8"/>
      <c r="HZ26" s="8"/>
      <c r="IA26" s="8"/>
      <c r="IB26" s="8"/>
      <c r="IC26" s="8"/>
      <c r="ID26" s="8"/>
      <c r="IE26" s="8"/>
      <c r="IF26" s="8"/>
      <c r="IG26" s="8"/>
      <c r="IH26" s="8"/>
      <c r="II26" s="8"/>
      <c r="IJ26" s="8"/>
      <c r="IK26" s="8"/>
      <c r="IL26" s="8"/>
      <c r="IM26" s="8"/>
      <c r="IN26" s="8"/>
      <c r="IO26" s="8"/>
      <c r="IP26" s="8"/>
      <c r="IQ26" s="8"/>
      <c r="IR26" s="8"/>
      <c r="IS26" s="8"/>
      <c r="IT26" s="8"/>
      <c r="IU26" s="8"/>
      <c r="IV26" s="8"/>
      <c r="IW26" s="8"/>
      <c r="IX26" s="8"/>
      <c r="IY26" s="8"/>
      <c r="IZ26" s="8"/>
      <c r="JA26" s="8"/>
      <c r="JB26" s="8"/>
      <c r="JC26" s="8"/>
      <c r="JD26" s="8"/>
      <c r="JE26" s="8"/>
      <c r="JF26" s="8"/>
      <c r="JG26" s="8"/>
      <c r="JH26" s="8"/>
      <c r="JI26" s="8"/>
      <c r="JJ26" s="8"/>
      <c r="JK26" s="8"/>
      <c r="JL26" s="8"/>
      <c r="JM26" s="8"/>
      <c r="JN26" s="8"/>
      <c r="JO26" s="8"/>
      <c r="JP26" s="8"/>
      <c r="JQ26" s="8"/>
      <c r="JR26" s="8"/>
      <c r="JS26" s="8"/>
      <c r="JT26" s="8"/>
      <c r="JU26" s="8"/>
      <c r="JV26" s="8"/>
      <c r="JW26" s="8"/>
      <c r="JX26" s="8"/>
      <c r="JY26" s="8"/>
      <c r="JZ26" s="8"/>
      <c r="KA26" s="8"/>
      <c r="KB26" s="8"/>
      <c r="KC26" s="8"/>
      <c r="KD26" s="8"/>
      <c r="KE26" s="8"/>
      <c r="KF26" s="8"/>
      <c r="KG26" s="8"/>
      <c r="KH26" s="8"/>
      <c r="KI26" s="8"/>
      <c r="KJ26" s="8"/>
      <c r="KK26" s="8"/>
      <c r="KL26" s="8"/>
      <c r="KM26" s="8"/>
      <c r="KN26" s="8"/>
      <c r="KO26" s="8"/>
      <c r="KP26" s="8"/>
      <c r="KQ26" s="8"/>
      <c r="KR26" s="8"/>
      <c r="KS26" s="8"/>
      <c r="KT26" s="8"/>
      <c r="KU26" s="8"/>
      <c r="KV26" s="8"/>
      <c r="KW26" s="8"/>
      <c r="KX26" s="8"/>
      <c r="KY26" s="8"/>
      <c r="KZ26" s="8"/>
      <c r="LA26" s="8"/>
      <c r="LB26" s="8"/>
      <c r="LC26" s="8"/>
      <c r="LD26" s="8"/>
      <c r="LE26" s="8"/>
      <c r="LF26" s="8"/>
      <c r="LG26" s="8"/>
      <c r="LH26" s="8"/>
      <c r="LI26" s="8"/>
      <c r="LJ26" s="8"/>
      <c r="LK26" s="8"/>
      <c r="LL26" s="8"/>
      <c r="LM26" s="8"/>
      <c r="LN26" s="8"/>
      <c r="LO26" s="8"/>
      <c r="LP26" s="8"/>
      <c r="LQ26" s="8"/>
      <c r="LR26" s="8"/>
      <c r="LS26" s="8"/>
      <c r="LT26" s="8"/>
      <c r="LU26" s="8"/>
      <c r="LV26" s="8"/>
      <c r="LW26" s="8"/>
      <c r="LX26" s="8"/>
      <c r="LY26" s="8"/>
      <c r="LZ26" s="8"/>
      <c r="MA26" s="8"/>
      <c r="MB26" s="8"/>
      <c r="MC26" s="8"/>
      <c r="MD26" s="8"/>
      <c r="ME26" s="8"/>
      <c r="MF26" s="8"/>
      <c r="MG26" s="8"/>
      <c r="MH26" s="8"/>
      <c r="MI26" s="8"/>
      <c r="MJ26" s="8"/>
      <c r="MK26" s="8"/>
      <c r="ML26" s="8"/>
      <c r="MM26" s="8"/>
      <c r="MN26" s="8"/>
      <c r="MO26" s="8"/>
      <c r="MP26" s="8"/>
      <c r="MQ26" s="8"/>
      <c r="MR26" s="8"/>
      <c r="MS26" s="8"/>
      <c r="MT26" s="8"/>
      <c r="MU26" s="8"/>
      <c r="MV26" s="8"/>
      <c r="MW26" s="8"/>
      <c r="MX26" s="8"/>
      <c r="MY26" s="8"/>
      <c r="MZ26" s="8"/>
      <c r="NA26" s="8"/>
      <c r="NB26" s="71"/>
      <c r="NC26" s="8"/>
    </row>
    <row r="32" spans="1:367" x14ac:dyDescent="0.3">
      <c r="EH32" s="146"/>
      <c r="EI32" s="147"/>
    </row>
    <row r="33" spans="138:256" ht="15.6" x14ac:dyDescent="0.3">
      <c r="EH33" s="140"/>
      <c r="EI33" s="148"/>
    </row>
    <row r="34" spans="138:256" ht="15.6" x14ac:dyDescent="0.3">
      <c r="EH34" s="142"/>
      <c r="EI34" s="149"/>
      <c r="IQ34" s="110"/>
      <c r="IR34" s="110"/>
      <c r="IS34" s="110"/>
      <c r="IT34" s="110"/>
      <c r="IU34" s="110"/>
      <c r="IV34" s="110"/>
    </row>
    <row r="35" spans="138:256" x14ac:dyDescent="0.3">
      <c r="EH35" s="141"/>
      <c r="EI35" s="150"/>
      <c r="IG35">
        <f>318*5%</f>
        <v>15.9</v>
      </c>
      <c r="IQ35" s="118"/>
      <c r="IR35" s="118"/>
      <c r="IS35" s="105"/>
      <c r="IT35" s="118"/>
      <c r="IV35" s="125"/>
    </row>
    <row r="36" spans="138:256" x14ac:dyDescent="0.3">
      <c r="EH36" s="151"/>
      <c r="EI36" s="152"/>
      <c r="IQ36" s="118"/>
      <c r="IR36" s="118"/>
      <c r="IS36" s="105"/>
      <c r="IT36" s="118"/>
      <c r="IV36" s="125"/>
    </row>
    <row r="37" spans="138:256" ht="15.6" x14ac:dyDescent="0.3">
      <c r="EH37" s="142"/>
      <c r="EI37" s="149"/>
      <c r="IQ37" s="118"/>
      <c r="IR37" s="118"/>
      <c r="IS37" s="105"/>
      <c r="IT37" s="118"/>
      <c r="IV37" s="118"/>
    </row>
    <row r="38" spans="138:256" ht="15.6" x14ac:dyDescent="0.3">
      <c r="EH38" s="153"/>
      <c r="EI38" s="154"/>
      <c r="IV38" s="125"/>
    </row>
    <row r="39" spans="138:256" x14ac:dyDescent="0.3">
      <c r="EH39" s="143"/>
      <c r="EI39" s="155"/>
      <c r="IV39" s="124"/>
    </row>
    <row r="40" spans="138:256" x14ac:dyDescent="0.3">
      <c r="EH40" s="141"/>
      <c r="EI40" s="342"/>
    </row>
    <row r="41" spans="138:256" x14ac:dyDescent="0.3">
      <c r="EH41" s="156"/>
      <c r="EI41" s="343"/>
      <c r="IQ41" s="115"/>
      <c r="IR41" s="115"/>
      <c r="IS41" s="115"/>
      <c r="IT41" s="115"/>
    </row>
    <row r="42" spans="138:256" ht="15.6" x14ac:dyDescent="0.3">
      <c r="EH42" s="340"/>
      <c r="EI42" s="344"/>
    </row>
    <row r="43" spans="138:256" x14ac:dyDescent="0.3">
      <c r="EH43" s="157"/>
      <c r="EI43" s="345"/>
    </row>
    <row r="44" spans="138:256" x14ac:dyDescent="0.3">
      <c r="EH44" s="157"/>
      <c r="EI44" s="345"/>
      <c r="IQ44" s="121"/>
      <c r="IT44" s="121"/>
    </row>
    <row r="45" spans="138:256" x14ac:dyDescent="0.3">
      <c r="EH45" s="157"/>
      <c r="EI45" s="345"/>
      <c r="IQ45" s="121"/>
      <c r="IS45" s="121"/>
      <c r="IT45" s="121"/>
    </row>
    <row r="46" spans="138:256" x14ac:dyDescent="0.3">
      <c r="EH46" s="158"/>
      <c r="EI46" s="342"/>
      <c r="IS46" s="126"/>
      <c r="IT46" s="126"/>
      <c r="IV46" s="114"/>
    </row>
    <row r="47" spans="138:256" ht="15.6" x14ac:dyDescent="0.3">
      <c r="EH47" s="145"/>
      <c r="EI47" s="159"/>
    </row>
    <row r="48" spans="138:256" x14ac:dyDescent="0.3">
      <c r="EH48" s="160"/>
      <c r="EI48" s="161"/>
    </row>
    <row r="49" spans="138:251" x14ac:dyDescent="0.3">
      <c r="EH49" s="162"/>
      <c r="EI49" s="161"/>
    </row>
    <row r="50" spans="138:251" x14ac:dyDescent="0.3">
      <c r="EH50" s="152"/>
      <c r="EI50" s="342"/>
    </row>
    <row r="51" spans="138:251" x14ac:dyDescent="0.3">
      <c r="EH51" s="163"/>
      <c r="EI51" s="346"/>
      <c r="IQ51" s="124"/>
    </row>
    <row r="52" spans="138:251" ht="15.6" x14ac:dyDescent="0.3">
      <c r="EH52" s="145"/>
      <c r="EI52" s="164"/>
    </row>
    <row r="53" spans="138:251" x14ac:dyDescent="0.3">
      <c r="EH53" s="120"/>
      <c r="EI53" s="119"/>
    </row>
    <row r="54" spans="138:251" x14ac:dyDescent="0.3">
      <c r="EH54" s="120"/>
      <c r="EI54" s="119"/>
    </row>
    <row r="55" spans="138:251" x14ac:dyDescent="0.3">
      <c r="EH55" s="151"/>
      <c r="EI55" s="343"/>
    </row>
    <row r="56" spans="138:251" x14ac:dyDescent="0.3">
      <c r="EH56" s="151"/>
      <c r="EI56" s="343"/>
    </row>
    <row r="208" spans="10:10" x14ac:dyDescent="0.3">
      <c r="J208">
        <v>3</v>
      </c>
    </row>
    <row r="209" spans="10:10" x14ac:dyDescent="0.3">
      <c r="J209">
        <v>4</v>
      </c>
    </row>
    <row r="210" spans="10:10" x14ac:dyDescent="0.3">
      <c r="J210">
        <v>16</v>
      </c>
    </row>
    <row r="211" spans="10:10" x14ac:dyDescent="0.3">
      <c r="J211">
        <v>16</v>
      </c>
    </row>
    <row r="212" spans="10:10" x14ac:dyDescent="0.3">
      <c r="J212">
        <v>19</v>
      </c>
    </row>
    <row r="213" spans="10:10" x14ac:dyDescent="0.3">
      <c r="J213">
        <v>22</v>
      </c>
    </row>
    <row r="214" spans="10:10" x14ac:dyDescent="0.3">
      <c r="J214">
        <v>7</v>
      </c>
    </row>
    <row r="215" spans="10:10" x14ac:dyDescent="0.3">
      <c r="J215">
        <v>8</v>
      </c>
    </row>
    <row r="216" spans="10:10" x14ac:dyDescent="0.3">
      <c r="J216">
        <v>6</v>
      </c>
    </row>
    <row r="217" spans="10:10" x14ac:dyDescent="0.3">
      <c r="J217">
        <v>11</v>
      </c>
    </row>
    <row r="218" spans="10:10" x14ac:dyDescent="0.3">
      <c r="J218">
        <v>4</v>
      </c>
    </row>
    <row r="219" spans="10:10" x14ac:dyDescent="0.3">
      <c r="J219">
        <v>14</v>
      </c>
    </row>
    <row r="220" spans="10:10" x14ac:dyDescent="0.3">
      <c r="J220">
        <v>13</v>
      </c>
    </row>
    <row r="221" spans="10:10" x14ac:dyDescent="0.3">
      <c r="J221">
        <v>12</v>
      </c>
    </row>
    <row r="222" spans="10:10" x14ac:dyDescent="0.3">
      <c r="J222">
        <v>5</v>
      </c>
    </row>
    <row r="223" spans="10:10" x14ac:dyDescent="0.3">
      <c r="J223">
        <v>11</v>
      </c>
    </row>
    <row r="224" spans="10:10" x14ac:dyDescent="0.3">
      <c r="J224">
        <v>15</v>
      </c>
    </row>
    <row r="225" spans="10:10" x14ac:dyDescent="0.3">
      <c r="J225">
        <v>14</v>
      </c>
    </row>
    <row r="226" spans="10:10" x14ac:dyDescent="0.3">
      <c r="J226">
        <v>10</v>
      </c>
    </row>
    <row r="227" spans="10:10" x14ac:dyDescent="0.3">
      <c r="J227">
        <v>25</v>
      </c>
    </row>
    <row r="228" spans="10:10" x14ac:dyDescent="0.3">
      <c r="J228">
        <v>14</v>
      </c>
    </row>
    <row r="229" spans="10:10" x14ac:dyDescent="0.3">
      <c r="J229">
        <v>2</v>
      </c>
    </row>
    <row r="230" spans="10:10" x14ac:dyDescent="0.3">
      <c r="J230">
        <v>3</v>
      </c>
    </row>
    <row r="231" spans="10:10" x14ac:dyDescent="0.3">
      <c r="J231">
        <v>4</v>
      </c>
    </row>
    <row r="232" spans="10:10" x14ac:dyDescent="0.3">
      <c r="J232">
        <v>8</v>
      </c>
    </row>
    <row r="233" spans="10:10" x14ac:dyDescent="0.3">
      <c r="J233">
        <v>13</v>
      </c>
    </row>
    <row r="234" spans="10:10" x14ac:dyDescent="0.3">
      <c r="J234">
        <v>17</v>
      </c>
    </row>
    <row r="235" spans="10:10" x14ac:dyDescent="0.3">
      <c r="J235">
        <v>6</v>
      </c>
    </row>
    <row r="236" spans="10:10" x14ac:dyDescent="0.3">
      <c r="J236">
        <v>3</v>
      </c>
    </row>
    <row r="237" spans="10:10" x14ac:dyDescent="0.3">
      <c r="J237">
        <v>8</v>
      </c>
    </row>
    <row r="238" spans="10:10" x14ac:dyDescent="0.3">
      <c r="J238">
        <v>18</v>
      </c>
    </row>
    <row r="239" spans="10:10" x14ac:dyDescent="0.3">
      <c r="J239">
        <v>18</v>
      </c>
    </row>
    <row r="240" spans="10:10" x14ac:dyDescent="0.3">
      <c r="J240">
        <v>11</v>
      </c>
    </row>
    <row r="241" spans="10:10" x14ac:dyDescent="0.3">
      <c r="J241">
        <v>10</v>
      </c>
    </row>
    <row r="242" spans="10:10" x14ac:dyDescent="0.3">
      <c r="J242">
        <v>7</v>
      </c>
    </row>
    <row r="243" spans="10:10" x14ac:dyDescent="0.3">
      <c r="J243">
        <v>2</v>
      </c>
    </row>
    <row r="244" spans="10:10" x14ac:dyDescent="0.3">
      <c r="J244">
        <v>6</v>
      </c>
    </row>
    <row r="245" spans="10:10" x14ac:dyDescent="0.3">
      <c r="J245">
        <v>13</v>
      </c>
    </row>
    <row r="246" spans="10:10" x14ac:dyDescent="0.3">
      <c r="J246">
        <v>11</v>
      </c>
    </row>
    <row r="247" spans="10:10" x14ac:dyDescent="0.3">
      <c r="J247">
        <v>13</v>
      </c>
    </row>
    <row r="248" spans="10:10" x14ac:dyDescent="0.3">
      <c r="J248">
        <v>10</v>
      </c>
    </row>
    <row r="249" spans="10:10" x14ac:dyDescent="0.3">
      <c r="J249">
        <v>10</v>
      </c>
    </row>
    <row r="250" spans="10:10" x14ac:dyDescent="0.3">
      <c r="J250">
        <v>2</v>
      </c>
    </row>
    <row r="251" spans="10:10" x14ac:dyDescent="0.3">
      <c r="J251">
        <v>3</v>
      </c>
    </row>
    <row r="252" spans="10:10" x14ac:dyDescent="0.3">
      <c r="J252">
        <v>9</v>
      </c>
    </row>
    <row r="253" spans="10:10" x14ac:dyDescent="0.3">
      <c r="J253">
        <v>10</v>
      </c>
    </row>
    <row r="254" spans="10:10" x14ac:dyDescent="0.3">
      <c r="J254">
        <v>14</v>
      </c>
    </row>
    <row r="255" spans="10:10" x14ac:dyDescent="0.3">
      <c r="J255">
        <v>10</v>
      </c>
    </row>
    <row r="256" spans="10:10" x14ac:dyDescent="0.3">
      <c r="J256">
        <v>10</v>
      </c>
    </row>
    <row r="257" spans="10:10" x14ac:dyDescent="0.3">
      <c r="J257">
        <v>3</v>
      </c>
    </row>
    <row r="258" spans="10:10" x14ac:dyDescent="0.3">
      <c r="J258">
        <v>3</v>
      </c>
    </row>
    <row r="259" spans="10:10" x14ac:dyDescent="0.3">
      <c r="J259">
        <v>10</v>
      </c>
    </row>
    <row r="260" spans="10:10" x14ac:dyDescent="0.3">
      <c r="J260">
        <v>14</v>
      </c>
    </row>
    <row r="261" spans="10:10" x14ac:dyDescent="0.3">
      <c r="J261">
        <v>15</v>
      </c>
    </row>
    <row r="262" spans="10:10" x14ac:dyDescent="0.3">
      <c r="J262">
        <v>15</v>
      </c>
    </row>
    <row r="263" spans="10:10" x14ac:dyDescent="0.3">
      <c r="J263">
        <v>14</v>
      </c>
    </row>
    <row r="264" spans="10:10" x14ac:dyDescent="0.3">
      <c r="J264">
        <v>6</v>
      </c>
    </row>
    <row r="265" spans="10:10" x14ac:dyDescent="0.3">
      <c r="J265">
        <v>8</v>
      </c>
    </row>
    <row r="266" spans="10:10" x14ac:dyDescent="0.3">
      <c r="J266">
        <v>11</v>
      </c>
    </row>
    <row r="267" spans="10:10" x14ac:dyDescent="0.3">
      <c r="J267">
        <v>17</v>
      </c>
    </row>
    <row r="268" spans="10:10" x14ac:dyDescent="0.3">
      <c r="J268">
        <v>8</v>
      </c>
    </row>
    <row r="269" spans="10:10" x14ac:dyDescent="0.3">
      <c r="J269">
        <v>4</v>
      </c>
    </row>
    <row r="270" spans="10:10" x14ac:dyDescent="0.3">
      <c r="J270">
        <v>8</v>
      </c>
    </row>
    <row r="271" spans="10:10" x14ac:dyDescent="0.3">
      <c r="J271">
        <v>2</v>
      </c>
    </row>
    <row r="272" spans="10:10" x14ac:dyDescent="0.3">
      <c r="J272">
        <v>10</v>
      </c>
    </row>
    <row r="273" spans="10:10" x14ac:dyDescent="0.3">
      <c r="J273">
        <v>24</v>
      </c>
    </row>
    <row r="274" spans="10:10" x14ac:dyDescent="0.3">
      <c r="J274">
        <v>11</v>
      </c>
    </row>
    <row r="275" spans="10:10" x14ac:dyDescent="0.3">
      <c r="J275">
        <v>19</v>
      </c>
    </row>
    <row r="276" spans="10:10" x14ac:dyDescent="0.3">
      <c r="J276">
        <v>16</v>
      </c>
    </row>
    <row r="277" spans="10:10" x14ac:dyDescent="0.3">
      <c r="J277">
        <v>13</v>
      </c>
    </row>
    <row r="278" spans="10:10" x14ac:dyDescent="0.3">
      <c r="J278">
        <v>11</v>
      </c>
    </row>
    <row r="279" spans="10:10" x14ac:dyDescent="0.3">
      <c r="J279">
        <v>9</v>
      </c>
    </row>
    <row r="280" spans="10:10" x14ac:dyDescent="0.3">
      <c r="J280">
        <v>26</v>
      </c>
    </row>
    <row r="281" spans="10:10" x14ac:dyDescent="0.3">
      <c r="J281">
        <v>39</v>
      </c>
    </row>
    <row r="282" spans="10:10" x14ac:dyDescent="0.3">
      <c r="J282">
        <v>66</v>
      </c>
    </row>
    <row r="283" spans="10:10" x14ac:dyDescent="0.3">
      <c r="J283">
        <v>81</v>
      </c>
    </row>
    <row r="284" spans="10:10" x14ac:dyDescent="0.3">
      <c r="J284">
        <v>97</v>
      </c>
    </row>
    <row r="285" spans="10:10" x14ac:dyDescent="0.3">
      <c r="J285">
        <v>38</v>
      </c>
    </row>
    <row r="286" spans="10:10" x14ac:dyDescent="0.3">
      <c r="J286">
        <v>20</v>
      </c>
    </row>
    <row r="287" spans="10:10" x14ac:dyDescent="0.3">
      <c r="J287">
        <v>15</v>
      </c>
    </row>
    <row r="288" spans="10:10" x14ac:dyDescent="0.3">
      <c r="J288">
        <v>15</v>
      </c>
    </row>
    <row r="289" spans="10:10" x14ac:dyDescent="0.3">
      <c r="J289">
        <v>13</v>
      </c>
    </row>
    <row r="290" spans="10:10" x14ac:dyDescent="0.3">
      <c r="J290">
        <v>8</v>
      </c>
    </row>
    <row r="291" spans="10:10" x14ac:dyDescent="0.3">
      <c r="J291">
        <v>6</v>
      </c>
    </row>
    <row r="292" spans="10:10" x14ac:dyDescent="0.3">
      <c r="J292">
        <v>9</v>
      </c>
    </row>
    <row r="293" spans="10:10" x14ac:dyDescent="0.3">
      <c r="J293">
        <v>6</v>
      </c>
    </row>
    <row r="294" spans="10:10" x14ac:dyDescent="0.3">
      <c r="J294">
        <v>12</v>
      </c>
    </row>
    <row r="295" spans="10:10" x14ac:dyDescent="0.3">
      <c r="J295">
        <v>15</v>
      </c>
    </row>
    <row r="296" spans="10:10" x14ac:dyDescent="0.3">
      <c r="J296">
        <v>9</v>
      </c>
    </row>
    <row r="297" spans="10:10" x14ac:dyDescent="0.3">
      <c r="J297">
        <v>10</v>
      </c>
    </row>
    <row r="298" spans="10:10" x14ac:dyDescent="0.3">
      <c r="J298">
        <v>12</v>
      </c>
    </row>
    <row r="299" spans="10:10" x14ac:dyDescent="0.3">
      <c r="J299">
        <v>7</v>
      </c>
    </row>
    <row r="300" spans="10:10" x14ac:dyDescent="0.3">
      <c r="J300">
        <v>9</v>
      </c>
    </row>
    <row r="301" spans="10:10" x14ac:dyDescent="0.3">
      <c r="J301">
        <v>13</v>
      </c>
    </row>
    <row r="302" spans="10:10" x14ac:dyDescent="0.3">
      <c r="J302">
        <v>15</v>
      </c>
    </row>
    <row r="303" spans="10:10" x14ac:dyDescent="0.3">
      <c r="J303">
        <v>6</v>
      </c>
    </row>
    <row r="304" spans="10:10" x14ac:dyDescent="0.3">
      <c r="J304">
        <v>5</v>
      </c>
    </row>
    <row r="305" spans="10:10" x14ac:dyDescent="0.3">
      <c r="J305">
        <v>6</v>
      </c>
    </row>
    <row r="306" spans="10:10" x14ac:dyDescent="0.3">
      <c r="J306">
        <v>6</v>
      </c>
    </row>
    <row r="307" spans="10:10" x14ac:dyDescent="0.3">
      <c r="J307">
        <v>6</v>
      </c>
    </row>
    <row r="308" spans="10:10" x14ac:dyDescent="0.3">
      <c r="J308">
        <v>12</v>
      </c>
    </row>
    <row r="309" spans="10:10" x14ac:dyDescent="0.3">
      <c r="J309">
        <v>12</v>
      </c>
    </row>
    <row r="310" spans="10:10" x14ac:dyDescent="0.3">
      <c r="J310">
        <v>17</v>
      </c>
    </row>
    <row r="311" spans="10:10" x14ac:dyDescent="0.3">
      <c r="J311">
        <v>17</v>
      </c>
    </row>
    <row r="312" spans="10:10" x14ac:dyDescent="0.3">
      <c r="J312">
        <v>6</v>
      </c>
    </row>
    <row r="313" spans="10:10" x14ac:dyDescent="0.3">
      <c r="J313">
        <v>3</v>
      </c>
    </row>
    <row r="314" spans="10:10" x14ac:dyDescent="0.3">
      <c r="J314">
        <v>6</v>
      </c>
    </row>
    <row r="315" spans="10:10" x14ac:dyDescent="0.3">
      <c r="J315">
        <v>12</v>
      </c>
    </row>
    <row r="316" spans="10:10" x14ac:dyDescent="0.3">
      <c r="J316">
        <v>14</v>
      </c>
    </row>
    <row r="317" spans="10:10" x14ac:dyDescent="0.3">
      <c r="J317">
        <v>10</v>
      </c>
    </row>
    <row r="318" spans="10:10" x14ac:dyDescent="0.3">
      <c r="J318">
        <v>6</v>
      </c>
    </row>
    <row r="319" spans="10:10" x14ac:dyDescent="0.3">
      <c r="J319">
        <v>11</v>
      </c>
    </row>
    <row r="320" spans="10:10" x14ac:dyDescent="0.3">
      <c r="J320">
        <v>4</v>
      </c>
    </row>
    <row r="321" spans="10:10" x14ac:dyDescent="0.3">
      <c r="J321">
        <v>4</v>
      </c>
    </row>
    <row r="322" spans="10:10" x14ac:dyDescent="0.3">
      <c r="J322">
        <v>9</v>
      </c>
    </row>
    <row r="323" spans="10:10" x14ac:dyDescent="0.3">
      <c r="J323">
        <v>17</v>
      </c>
    </row>
    <row r="324" spans="10:10" x14ac:dyDescent="0.3">
      <c r="J324">
        <v>12</v>
      </c>
    </row>
    <row r="325" spans="10:10" x14ac:dyDescent="0.3">
      <c r="J325">
        <v>2</v>
      </c>
    </row>
    <row r="326" spans="10:10" x14ac:dyDescent="0.3">
      <c r="J326">
        <v>3</v>
      </c>
    </row>
    <row r="327" spans="10:10" x14ac:dyDescent="0.3">
      <c r="J327">
        <v>0</v>
      </c>
    </row>
    <row r="328" spans="10:10" x14ac:dyDescent="0.3">
      <c r="J328">
        <v>0</v>
      </c>
    </row>
    <row r="329" spans="10:10" x14ac:dyDescent="0.3">
      <c r="J329">
        <v>11</v>
      </c>
    </row>
    <row r="330" spans="10:10" x14ac:dyDescent="0.3">
      <c r="J330">
        <v>10</v>
      </c>
    </row>
    <row r="331" spans="10:10" x14ac:dyDescent="0.3">
      <c r="J331">
        <v>11</v>
      </c>
    </row>
    <row r="332" spans="10:10" x14ac:dyDescent="0.3">
      <c r="J332">
        <v>8</v>
      </c>
    </row>
    <row r="333" spans="10:10" x14ac:dyDescent="0.3">
      <c r="J333">
        <v>9</v>
      </c>
    </row>
    <row r="334" spans="10:10" x14ac:dyDescent="0.3">
      <c r="J334">
        <v>4</v>
      </c>
    </row>
    <row r="335" spans="10:10" x14ac:dyDescent="0.3">
      <c r="J335">
        <v>4</v>
      </c>
    </row>
    <row r="336" spans="10:10" x14ac:dyDescent="0.3">
      <c r="J336">
        <v>7</v>
      </c>
    </row>
    <row r="337" spans="10:10" x14ac:dyDescent="0.3">
      <c r="J337">
        <v>9</v>
      </c>
    </row>
    <row r="338" spans="10:10" x14ac:dyDescent="0.3">
      <c r="J338">
        <v>13</v>
      </c>
    </row>
    <row r="339" spans="10:10" x14ac:dyDescent="0.3">
      <c r="J339">
        <v>11</v>
      </c>
    </row>
    <row r="340" spans="10:10" x14ac:dyDescent="0.3">
      <c r="J340">
        <v>4</v>
      </c>
    </row>
    <row r="341" spans="10:10" x14ac:dyDescent="0.3">
      <c r="J341">
        <v>1</v>
      </c>
    </row>
    <row r="342" spans="10:10" x14ac:dyDescent="0.3">
      <c r="J342">
        <v>4</v>
      </c>
    </row>
    <row r="343" spans="10:10" x14ac:dyDescent="0.3">
      <c r="J343">
        <v>6</v>
      </c>
    </row>
    <row r="344" spans="10:10" x14ac:dyDescent="0.3">
      <c r="J344">
        <v>8</v>
      </c>
    </row>
    <row r="345" spans="10:10" x14ac:dyDescent="0.3">
      <c r="J345">
        <v>6</v>
      </c>
    </row>
    <row r="346" spans="10:10" x14ac:dyDescent="0.3">
      <c r="J346">
        <v>3</v>
      </c>
    </row>
    <row r="347" spans="10:10" x14ac:dyDescent="0.3">
      <c r="J347">
        <v>1</v>
      </c>
    </row>
    <row r="348" spans="10:10" x14ac:dyDescent="0.3">
      <c r="J348">
        <v>0</v>
      </c>
    </row>
    <row r="349" spans="10:10" x14ac:dyDescent="0.3">
      <c r="J349">
        <v>2</v>
      </c>
    </row>
    <row r="350" spans="10:10" x14ac:dyDescent="0.3">
      <c r="J350">
        <v>10</v>
      </c>
    </row>
    <row r="351" spans="10:10" x14ac:dyDescent="0.3">
      <c r="J351">
        <v>6</v>
      </c>
    </row>
    <row r="352" spans="10:10" x14ac:dyDescent="0.3">
      <c r="J352">
        <v>7</v>
      </c>
    </row>
    <row r="353" spans="10:10" x14ac:dyDescent="0.3">
      <c r="J353">
        <v>4</v>
      </c>
    </row>
    <row r="354" spans="10:10" x14ac:dyDescent="0.3">
      <c r="J354">
        <v>8</v>
      </c>
    </row>
    <row r="355" spans="10:10" x14ac:dyDescent="0.3">
      <c r="J355">
        <v>2</v>
      </c>
    </row>
    <row r="356" spans="10:10" x14ac:dyDescent="0.3">
      <c r="J356">
        <v>2</v>
      </c>
    </row>
    <row r="357" spans="10:10" x14ac:dyDescent="0.3">
      <c r="J357">
        <v>2</v>
      </c>
    </row>
    <row r="358" spans="10:10" x14ac:dyDescent="0.3">
      <c r="J358">
        <v>2</v>
      </c>
    </row>
    <row r="359" spans="10:10" x14ac:dyDescent="0.3">
      <c r="J359">
        <v>8</v>
      </c>
    </row>
    <row r="360" spans="10:10" x14ac:dyDescent="0.3">
      <c r="J360">
        <v>11</v>
      </c>
    </row>
    <row r="361" spans="10:10" x14ac:dyDescent="0.3">
      <c r="J361">
        <v>1</v>
      </c>
    </row>
    <row r="362" spans="10:10" x14ac:dyDescent="0.3">
      <c r="J362">
        <v>5</v>
      </c>
    </row>
    <row r="363" spans="10:10" x14ac:dyDescent="0.3">
      <c r="J363">
        <v>2</v>
      </c>
    </row>
    <row r="364" spans="10:10" x14ac:dyDescent="0.3">
      <c r="J364">
        <v>10</v>
      </c>
    </row>
    <row r="365" spans="10:10" x14ac:dyDescent="0.3">
      <c r="J365">
        <v>7</v>
      </c>
    </row>
    <row r="366" spans="10:10" x14ac:dyDescent="0.3">
      <c r="J366">
        <v>6</v>
      </c>
    </row>
    <row r="367" spans="10:10" x14ac:dyDescent="0.3">
      <c r="J367">
        <v>9</v>
      </c>
    </row>
    <row r="368" spans="10:10" x14ac:dyDescent="0.3">
      <c r="J368">
        <v>8</v>
      </c>
    </row>
    <row r="369" spans="10:10" x14ac:dyDescent="0.3">
      <c r="J369">
        <v>0</v>
      </c>
    </row>
    <row r="370" spans="10:10" x14ac:dyDescent="0.3">
      <c r="J370">
        <v>3</v>
      </c>
    </row>
    <row r="371" spans="10:10" x14ac:dyDescent="0.3">
      <c r="J371">
        <v>8</v>
      </c>
    </row>
    <row r="372" spans="10:10" x14ac:dyDescent="0.3">
      <c r="J372">
        <v>6</v>
      </c>
    </row>
    <row r="373" spans="10:10" x14ac:dyDescent="0.3">
      <c r="J373">
        <v>7</v>
      </c>
    </row>
    <row r="374" spans="10:10" x14ac:dyDescent="0.3">
      <c r="J374">
        <v>8</v>
      </c>
    </row>
    <row r="375" spans="10:10" x14ac:dyDescent="0.3">
      <c r="J375">
        <v>11</v>
      </c>
    </row>
    <row r="376" spans="10:10" x14ac:dyDescent="0.3">
      <c r="J376">
        <v>4</v>
      </c>
    </row>
    <row r="377" spans="10:10" x14ac:dyDescent="0.3">
      <c r="J377">
        <v>12</v>
      </c>
    </row>
    <row r="378" spans="10:10" x14ac:dyDescent="0.3">
      <c r="J378">
        <v>21</v>
      </c>
    </row>
    <row r="379" spans="10:10" x14ac:dyDescent="0.3">
      <c r="J379">
        <v>6</v>
      </c>
    </row>
    <row r="380" spans="10:10" x14ac:dyDescent="0.3">
      <c r="J380">
        <v>9</v>
      </c>
    </row>
    <row r="381" spans="10:10" x14ac:dyDescent="0.3">
      <c r="J381">
        <v>9</v>
      </c>
    </row>
    <row r="382" spans="10:10" x14ac:dyDescent="0.3">
      <c r="J382">
        <v>7</v>
      </c>
    </row>
    <row r="383" spans="10:10" x14ac:dyDescent="0.3">
      <c r="J383">
        <v>2</v>
      </c>
    </row>
    <row r="384" spans="10:10" x14ac:dyDescent="0.3">
      <c r="J384">
        <v>6</v>
      </c>
    </row>
    <row r="385" spans="10:10" x14ac:dyDescent="0.3">
      <c r="J385">
        <v>4</v>
      </c>
    </row>
    <row r="386" spans="10:10" x14ac:dyDescent="0.3">
      <c r="J386">
        <v>13</v>
      </c>
    </row>
    <row r="387" spans="10:10" x14ac:dyDescent="0.3">
      <c r="J387">
        <v>13</v>
      </c>
    </row>
    <row r="388" spans="10:10" x14ac:dyDescent="0.3">
      <c r="J388">
        <v>17</v>
      </c>
    </row>
    <row r="389" spans="10:10" x14ac:dyDescent="0.3">
      <c r="J389">
        <v>18</v>
      </c>
    </row>
    <row r="390" spans="10:10" x14ac:dyDescent="0.3">
      <c r="J390">
        <v>1</v>
      </c>
    </row>
    <row r="391" spans="10:10" x14ac:dyDescent="0.3">
      <c r="J391">
        <v>3</v>
      </c>
    </row>
    <row r="392" spans="10:10" x14ac:dyDescent="0.3">
      <c r="J392">
        <v>8</v>
      </c>
    </row>
    <row r="393" spans="10:10" x14ac:dyDescent="0.3">
      <c r="J393">
        <v>8</v>
      </c>
    </row>
    <row r="394" spans="10:10" x14ac:dyDescent="0.3">
      <c r="J394">
        <v>10</v>
      </c>
    </row>
    <row r="395" spans="10:10" x14ac:dyDescent="0.3">
      <c r="J395">
        <v>10</v>
      </c>
    </row>
    <row r="396" spans="10:10" x14ac:dyDescent="0.3">
      <c r="J396">
        <v>2</v>
      </c>
    </row>
    <row r="397" spans="10:10" x14ac:dyDescent="0.3">
      <c r="J397">
        <v>2</v>
      </c>
    </row>
    <row r="398" spans="10:10" x14ac:dyDescent="0.3">
      <c r="J398">
        <v>2</v>
      </c>
    </row>
    <row r="399" spans="10:10" x14ac:dyDescent="0.3">
      <c r="J399">
        <v>9</v>
      </c>
    </row>
    <row r="400" spans="10:10" x14ac:dyDescent="0.3">
      <c r="J400">
        <v>24</v>
      </c>
    </row>
    <row r="401" spans="10:10" x14ac:dyDescent="0.3">
      <c r="J401">
        <v>20</v>
      </c>
    </row>
    <row r="402" spans="10:10" x14ac:dyDescent="0.3">
      <c r="J402">
        <v>11</v>
      </c>
    </row>
    <row r="403" spans="10:10" x14ac:dyDescent="0.3">
      <c r="J403">
        <v>20</v>
      </c>
    </row>
    <row r="404" spans="10:10" x14ac:dyDescent="0.3">
      <c r="J404">
        <v>12</v>
      </c>
    </row>
    <row r="405" spans="10:10" x14ac:dyDescent="0.3">
      <c r="J405">
        <v>7</v>
      </c>
    </row>
    <row r="406" spans="10:10" x14ac:dyDescent="0.3">
      <c r="J406">
        <v>18</v>
      </c>
    </row>
    <row r="407" spans="10:10" x14ac:dyDescent="0.3">
      <c r="J407">
        <v>17</v>
      </c>
    </row>
    <row r="408" spans="10:10" x14ac:dyDescent="0.3">
      <c r="J408">
        <v>19</v>
      </c>
    </row>
    <row r="409" spans="10:10" x14ac:dyDescent="0.3">
      <c r="J409">
        <v>22</v>
      </c>
    </row>
    <row r="410" spans="10:10" x14ac:dyDescent="0.3">
      <c r="J410">
        <v>10</v>
      </c>
    </row>
    <row r="411" spans="10:10" x14ac:dyDescent="0.3">
      <c r="J411">
        <v>3</v>
      </c>
    </row>
    <row r="412" spans="10:10" x14ac:dyDescent="0.3">
      <c r="J412">
        <v>8</v>
      </c>
    </row>
  </sheetData>
  <conditionalFormatting sqref="A5:NC5 A9:NC10 A13:NC13 A17:NC18 A22:NC23">
    <cfRule type="cellIs" dxfId="65" priority="29" operator="greaterThan">
      <formula>0</formula>
    </cfRule>
  </conditionalFormatting>
  <conditionalFormatting sqref="A5:NC5 A10:NC10 A13:NC13 A18:NC18 A22:NC23">
    <cfRule type="cellIs" dxfId="64" priority="30" operator="lessThan">
      <formula>0</formula>
    </cfRule>
  </conditionalFormatting>
  <conditionalFormatting sqref="EH36:EI36 EH40:EI41 EH46:EI46 EH50:EI51 EH55:EI56">
    <cfRule type="cellIs" dxfId="63" priority="11" operator="greaterThan">
      <formula>0</formula>
    </cfRule>
  </conditionalFormatting>
  <conditionalFormatting sqref="EH36:EI36 EH41:EI41 EH51:EI51 EH55:EI56">
    <cfRule type="cellIs" dxfId="62" priority="12" operator="lessThan">
      <formula>0</formula>
    </cfRule>
  </conditionalFormatting>
  <conditionalFormatting sqref="EH46:EI46">
    <cfRule type="cellIs" dxfId="61" priority="13" operator="lessThan">
      <formula>0</formula>
    </cfRule>
  </conditionalFormatting>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2BB229-1194-436A-B317-1FB6D4F4345D}">
  <dimension ref="A1:X16"/>
  <sheetViews>
    <sheetView workbookViewId="0">
      <pane xSplit="1" topLeftCell="T1" activePane="topRight" state="frozen"/>
      <selection pane="topRight" activeCell="AC13" sqref="AC13"/>
    </sheetView>
  </sheetViews>
  <sheetFormatPr baseColWidth="10" defaultColWidth="8.88671875" defaultRowHeight="15" customHeight="1" x14ac:dyDescent="0.3"/>
  <cols>
    <col min="1" max="1" width="44.44140625" customWidth="1"/>
    <col min="2" max="5" width="14.6640625" customWidth="1"/>
    <col min="6" max="6" width="15" customWidth="1"/>
    <col min="7" max="7" width="14.109375" customWidth="1"/>
    <col min="8" max="12" width="13" customWidth="1"/>
    <col min="13" max="13" width="11.33203125" customWidth="1"/>
    <col min="14" max="14" width="10.5546875" customWidth="1"/>
    <col min="15" max="15" width="11.44140625" customWidth="1"/>
    <col min="16" max="16" width="11.88671875" customWidth="1"/>
    <col min="17" max="17" width="11" customWidth="1"/>
    <col min="18" max="18" width="11.5546875" customWidth="1"/>
    <col min="19" max="19" width="11.33203125" customWidth="1"/>
    <col min="20" max="20" width="11.6640625" customWidth="1"/>
    <col min="21" max="21" width="11" customWidth="1"/>
    <col min="22" max="22" width="12.5546875" customWidth="1"/>
    <col min="23" max="23" width="12.109375" customWidth="1"/>
    <col min="24" max="24" width="9.33203125" bestFit="1" customWidth="1"/>
  </cols>
  <sheetData>
    <row r="1" spans="1:24" ht="15.6" x14ac:dyDescent="0.3">
      <c r="A1" s="132"/>
      <c r="B1" s="349" t="s">
        <v>19</v>
      </c>
      <c r="C1" s="349" t="s">
        <v>20</v>
      </c>
      <c r="D1" s="349" t="s">
        <v>21</v>
      </c>
      <c r="E1" s="349" t="s">
        <v>22</v>
      </c>
      <c r="F1" s="349" t="s">
        <v>23</v>
      </c>
      <c r="G1" s="349" t="s">
        <v>24</v>
      </c>
      <c r="H1" s="349" t="s">
        <v>25</v>
      </c>
      <c r="I1" s="349" t="s">
        <v>26</v>
      </c>
      <c r="J1" s="349" t="s">
        <v>27</v>
      </c>
      <c r="K1" s="349" t="s">
        <v>28</v>
      </c>
      <c r="L1" s="349" t="s">
        <v>29</v>
      </c>
      <c r="M1" s="349" t="s">
        <v>30</v>
      </c>
      <c r="N1" s="349" t="s">
        <v>31</v>
      </c>
      <c r="O1" s="349" t="s">
        <v>32</v>
      </c>
      <c r="P1" s="349" t="s">
        <v>33</v>
      </c>
      <c r="Q1" s="349" t="s">
        <v>34</v>
      </c>
      <c r="R1" s="349" t="s">
        <v>35</v>
      </c>
      <c r="S1" s="349" t="s">
        <v>36</v>
      </c>
      <c r="T1" s="349" t="s">
        <v>37</v>
      </c>
      <c r="U1" s="349" t="s">
        <v>38</v>
      </c>
      <c r="V1" s="373" t="s">
        <v>39</v>
      </c>
      <c r="W1" s="373" t="s">
        <v>40</v>
      </c>
      <c r="X1" s="373" t="s">
        <v>41</v>
      </c>
    </row>
    <row r="2" spans="1:24" ht="14.4" x14ac:dyDescent="0.3">
      <c r="A2" s="133" t="s">
        <v>142</v>
      </c>
      <c r="B2" s="139">
        <f>'Hebdo Anr'!B6</f>
        <v>37</v>
      </c>
      <c r="C2" s="139">
        <f>'Hebdo Anr'!C6</f>
        <v>39</v>
      </c>
      <c r="D2" s="139">
        <f>'Hebdo Anr'!D6</f>
        <v>39</v>
      </c>
      <c r="E2" s="139">
        <f>'Hebdo Anr'!E6</f>
        <v>43</v>
      </c>
      <c r="F2" s="139">
        <f>'Hebdo Anr'!F6</f>
        <v>31</v>
      </c>
      <c r="G2" s="139">
        <f>'Hebdo Anr'!G6</f>
        <v>26</v>
      </c>
      <c r="H2" s="139">
        <f>'Hebdo Anr'!H6</f>
        <v>38</v>
      </c>
      <c r="I2" s="139">
        <f>'Hebdo Anr'!I6</f>
        <v>42</v>
      </c>
      <c r="J2" s="139">
        <f>'Hebdo Anr'!J6</f>
        <v>41</v>
      </c>
      <c r="K2" s="139">
        <f>'Hebdo Anr'!K6</f>
        <v>42</v>
      </c>
      <c r="L2" s="139">
        <f>'Hebdo Anr'!L6</f>
        <v>41</v>
      </c>
      <c r="M2" s="139">
        <f>'Hebdo Anr'!M6</f>
        <v>52</v>
      </c>
      <c r="N2" s="139">
        <f>'Hebdo Anr'!N6</f>
        <v>29</v>
      </c>
      <c r="O2" s="139">
        <f>'Hebdo Anr'!O6</f>
        <v>34</v>
      </c>
      <c r="P2" s="139">
        <f>'Hebdo Anr'!P6</f>
        <v>33</v>
      </c>
      <c r="Q2" s="139">
        <f>'Hebdo Anr'!Q6</f>
        <v>48</v>
      </c>
      <c r="R2" s="139">
        <f>'Hebdo Anr'!R6</f>
        <v>36</v>
      </c>
      <c r="S2" s="139">
        <f>'Hebdo Anr'!S6</f>
        <v>45</v>
      </c>
      <c r="T2" s="139">
        <f>'Hebdo Anr'!T6</f>
        <v>69</v>
      </c>
      <c r="U2" s="139">
        <f>'Hebdo Anr'!U6</f>
        <v>163</v>
      </c>
      <c r="V2" s="139">
        <f>'Hebdo Anr'!V6</f>
        <v>45</v>
      </c>
      <c r="W2" s="139">
        <f>'Hebdo Anr'!W6</f>
        <v>44</v>
      </c>
      <c r="X2" s="139">
        <f>'Hebdo Anr'!X6</f>
        <v>42</v>
      </c>
    </row>
    <row r="3" spans="1:24" ht="14.4" x14ac:dyDescent="0.3">
      <c r="A3" s="133" t="s">
        <v>143</v>
      </c>
      <c r="B3" s="8">
        <v>20</v>
      </c>
      <c r="C3" s="8">
        <v>14</v>
      </c>
      <c r="D3" s="8">
        <v>15</v>
      </c>
      <c r="E3" s="8">
        <v>27</v>
      </c>
      <c r="F3" s="8">
        <v>17</v>
      </c>
      <c r="G3" s="8">
        <v>9</v>
      </c>
      <c r="H3" s="8">
        <v>22</v>
      </c>
      <c r="I3" s="8">
        <v>20</v>
      </c>
      <c r="J3" s="8">
        <v>18</v>
      </c>
      <c r="K3" s="8">
        <v>21</v>
      </c>
      <c r="L3" s="8">
        <v>25</v>
      </c>
      <c r="M3" s="8">
        <v>23</v>
      </c>
      <c r="N3" s="8">
        <v>13</v>
      </c>
      <c r="O3" s="8">
        <v>23</v>
      </c>
      <c r="P3" s="8">
        <v>18</v>
      </c>
      <c r="Q3" s="8">
        <v>29</v>
      </c>
      <c r="R3" s="8">
        <v>18</v>
      </c>
      <c r="S3" s="8">
        <v>17</v>
      </c>
      <c r="T3" s="8">
        <v>21</v>
      </c>
      <c r="U3" s="8">
        <v>46</v>
      </c>
      <c r="V3" s="8">
        <v>29</v>
      </c>
      <c r="W3" s="8">
        <v>19</v>
      </c>
      <c r="X3" s="8">
        <v>24</v>
      </c>
    </row>
    <row r="4" spans="1:24" ht="14.4" x14ac:dyDescent="0.3">
      <c r="A4" s="134" t="s">
        <v>144</v>
      </c>
      <c r="B4" s="128">
        <f t="shared" ref="B4:C4" si="0">B3/B2</f>
        <v>0.54054054054054057</v>
      </c>
      <c r="C4" s="128">
        <f t="shared" si="0"/>
        <v>0.35897435897435898</v>
      </c>
      <c r="D4" s="128">
        <f t="shared" ref="D4:E4" si="1">D3/D2</f>
        <v>0.38461538461538464</v>
      </c>
      <c r="E4" s="128">
        <f t="shared" si="1"/>
        <v>0.62790697674418605</v>
      </c>
      <c r="F4" s="128">
        <f t="shared" ref="F4:G4" si="2">F3/F2</f>
        <v>0.54838709677419351</v>
      </c>
      <c r="G4" s="128">
        <f t="shared" si="2"/>
        <v>0.34615384615384615</v>
      </c>
      <c r="H4" s="128">
        <f t="shared" ref="H4:L4" si="3">H3/H2</f>
        <v>0.57894736842105265</v>
      </c>
      <c r="I4" s="128">
        <f t="shared" si="3"/>
        <v>0.47619047619047616</v>
      </c>
      <c r="J4" s="128">
        <f t="shared" si="3"/>
        <v>0.43902439024390244</v>
      </c>
      <c r="K4" s="128">
        <f t="shared" si="3"/>
        <v>0.5</v>
      </c>
      <c r="L4" s="128">
        <f t="shared" si="3"/>
        <v>0.6097560975609756</v>
      </c>
      <c r="M4" s="128">
        <f t="shared" ref="M4:N4" si="4">M3/M2</f>
        <v>0.44230769230769229</v>
      </c>
      <c r="N4" s="128">
        <f t="shared" si="4"/>
        <v>0.44827586206896552</v>
      </c>
      <c r="O4" s="128">
        <f t="shared" ref="O4:P4" si="5">O3/O2</f>
        <v>0.67647058823529416</v>
      </c>
      <c r="P4" s="128">
        <f t="shared" si="5"/>
        <v>0.54545454545454541</v>
      </c>
      <c r="Q4" s="128">
        <f t="shared" ref="Q4:R4" si="6">Q3/Q2</f>
        <v>0.60416666666666663</v>
      </c>
      <c r="R4" s="128">
        <f t="shared" si="6"/>
        <v>0.5</v>
      </c>
      <c r="S4" s="128">
        <f t="shared" ref="S4:T4" si="7">S3/S2</f>
        <v>0.37777777777777777</v>
      </c>
      <c r="T4" s="128">
        <f t="shared" si="7"/>
        <v>0.30434782608695654</v>
      </c>
      <c r="U4" s="128">
        <f t="shared" ref="U4" si="8">U3/U2</f>
        <v>0.2822085889570552</v>
      </c>
      <c r="V4" s="128">
        <f>V3/V2</f>
        <v>0.64444444444444449</v>
      </c>
      <c r="W4" s="128">
        <f>W3/W2</f>
        <v>0.43181818181818182</v>
      </c>
      <c r="X4" s="128">
        <f>X3/X2</f>
        <v>0.5714285714285714</v>
      </c>
    </row>
    <row r="5" spans="1:24" ht="14.4" x14ac:dyDescent="0.3">
      <c r="A5" s="133" t="s">
        <v>156</v>
      </c>
      <c r="B5" s="8">
        <v>12</v>
      </c>
      <c r="C5" s="8">
        <v>22</v>
      </c>
      <c r="D5" s="8">
        <v>16</v>
      </c>
      <c r="E5" s="8">
        <v>24</v>
      </c>
      <c r="F5" s="8">
        <v>12</v>
      </c>
      <c r="G5" s="8">
        <v>10</v>
      </c>
      <c r="H5" s="8">
        <v>15</v>
      </c>
      <c r="I5" s="8">
        <v>29</v>
      </c>
      <c r="J5" s="8">
        <v>13</v>
      </c>
      <c r="K5" s="8">
        <v>15</v>
      </c>
      <c r="L5" s="8">
        <v>24</v>
      </c>
      <c r="M5" s="8">
        <v>36</v>
      </c>
      <c r="N5" s="8">
        <v>19</v>
      </c>
      <c r="O5" s="8">
        <v>16</v>
      </c>
      <c r="P5" s="8">
        <v>32</v>
      </c>
      <c r="Q5" s="8">
        <v>38</v>
      </c>
      <c r="R5" s="8">
        <v>24</v>
      </c>
      <c r="S5" s="8">
        <v>25</v>
      </c>
      <c r="T5" s="8">
        <v>28</v>
      </c>
      <c r="U5" s="8">
        <v>68</v>
      </c>
      <c r="V5" s="8">
        <v>27</v>
      </c>
      <c r="W5" s="8">
        <v>19</v>
      </c>
      <c r="X5" s="8">
        <v>27</v>
      </c>
    </row>
    <row r="6" spans="1:24" ht="14.4" x14ac:dyDescent="0.3">
      <c r="A6" s="134" t="s">
        <v>146</v>
      </c>
      <c r="B6" s="130">
        <f t="shared" ref="B6:C6" si="9">B5/B2</f>
        <v>0.32432432432432434</v>
      </c>
      <c r="C6" s="130">
        <f t="shared" si="9"/>
        <v>0.5641025641025641</v>
      </c>
      <c r="D6" s="130">
        <f t="shared" ref="D6:E6" si="10">D5/D2</f>
        <v>0.41025641025641024</v>
      </c>
      <c r="E6" s="130">
        <f t="shared" si="10"/>
        <v>0.55813953488372092</v>
      </c>
      <c r="F6" s="130">
        <f t="shared" ref="F6:G6" si="11">F5/F2</f>
        <v>0.38709677419354838</v>
      </c>
      <c r="G6" s="130">
        <f t="shared" si="11"/>
        <v>0.38461538461538464</v>
      </c>
      <c r="H6" s="130">
        <f t="shared" ref="H6:L6" si="12">H5/H2</f>
        <v>0.39473684210526316</v>
      </c>
      <c r="I6" s="130">
        <f t="shared" si="12"/>
        <v>0.69047619047619047</v>
      </c>
      <c r="J6" s="130">
        <f t="shared" si="12"/>
        <v>0.31707317073170732</v>
      </c>
      <c r="K6" s="130">
        <f t="shared" si="12"/>
        <v>0.35714285714285715</v>
      </c>
      <c r="L6" s="130">
        <f t="shared" si="12"/>
        <v>0.58536585365853655</v>
      </c>
      <c r="M6" s="130">
        <f t="shared" ref="M6:N6" si="13">M5/M2</f>
        <v>0.69230769230769229</v>
      </c>
      <c r="N6" s="130">
        <f t="shared" si="13"/>
        <v>0.65517241379310343</v>
      </c>
      <c r="O6" s="130">
        <f t="shared" ref="O6:P6" si="14">O5/O2</f>
        <v>0.47058823529411764</v>
      </c>
      <c r="P6" s="130">
        <f t="shared" si="14"/>
        <v>0.96969696969696972</v>
      </c>
      <c r="Q6" s="130">
        <f t="shared" ref="Q6:R6" si="15">Q5/Q2</f>
        <v>0.79166666666666663</v>
      </c>
      <c r="R6" s="130">
        <f t="shared" si="15"/>
        <v>0.66666666666666663</v>
      </c>
      <c r="S6" s="130">
        <f t="shared" ref="S6:T6" si="16">S5/S2</f>
        <v>0.55555555555555558</v>
      </c>
      <c r="T6" s="130">
        <f t="shared" si="16"/>
        <v>0.40579710144927539</v>
      </c>
      <c r="U6" s="130">
        <f t="shared" ref="U6" si="17">U5/U2</f>
        <v>0.41717791411042943</v>
      </c>
      <c r="V6" s="130">
        <f>V5/V2</f>
        <v>0.6</v>
      </c>
      <c r="W6" s="130">
        <f>W5/W2</f>
        <v>0.43181818181818182</v>
      </c>
      <c r="X6" s="130">
        <f>X5/X2</f>
        <v>0.6428571428571429</v>
      </c>
    </row>
    <row r="7" spans="1:24" ht="14.4" x14ac:dyDescent="0.3">
      <c r="A7" s="133" t="s">
        <v>147</v>
      </c>
      <c r="B7" s="131">
        <f>'Hebdo Anr'!B14</f>
        <v>2600.4000000000005</v>
      </c>
      <c r="C7" s="131">
        <f>'Hebdo Anr'!C14</f>
        <v>2776.7000000000003</v>
      </c>
      <c r="D7" s="131">
        <f>'Hebdo Anr'!D14</f>
        <v>2697.8</v>
      </c>
      <c r="E7" s="131">
        <f>'Hebdo Anr'!E14</f>
        <v>3035</v>
      </c>
      <c r="F7" s="131">
        <f>'Hebdo Anr'!F14</f>
        <v>2753.1100000000006</v>
      </c>
      <c r="G7" s="131">
        <f>'Hebdo Anr'!G14</f>
        <v>1749.7</v>
      </c>
      <c r="H7" s="131">
        <f>'Hebdo Anr'!H14</f>
        <v>2551.21</v>
      </c>
      <c r="I7" s="131">
        <f>'Hebdo Anr'!I14</f>
        <v>2982</v>
      </c>
      <c r="J7" s="131">
        <f>'Hebdo Anr'!J14</f>
        <v>2728.39</v>
      </c>
      <c r="K7" s="131">
        <f>'Hebdo Anr'!K14</f>
        <v>3131.5199999999995</v>
      </c>
      <c r="L7" s="131">
        <f>'Hebdo Anr'!L14</f>
        <v>2795.31</v>
      </c>
      <c r="M7" s="131">
        <f>'Hebdo Anr'!M14</f>
        <v>4696.8</v>
      </c>
      <c r="N7" s="131">
        <f>'Hebdo Anr'!N14</f>
        <v>2446.23</v>
      </c>
      <c r="O7" s="131">
        <f>'Hebdo Anr'!O14</f>
        <v>2832.61</v>
      </c>
      <c r="P7" s="131">
        <f>'Hebdo Anr'!P14</f>
        <v>2340.4</v>
      </c>
      <c r="Q7" s="131">
        <f>'Hebdo Anr'!Q14</f>
        <v>3912.7099999999996</v>
      </c>
      <c r="R7" s="131">
        <f>'Hebdo Anr'!R14</f>
        <v>2696.4</v>
      </c>
      <c r="S7" s="131">
        <f>'Hebdo Anr'!S14</f>
        <v>3315.8100000000004</v>
      </c>
      <c r="T7" s="131">
        <f>'Hebdo Anr'!T14</f>
        <v>4925.17</v>
      </c>
      <c r="U7" s="131">
        <f>'Hebdo Anr'!U14</f>
        <v>10890.029999999999</v>
      </c>
      <c r="V7" s="131">
        <f>'Hebdo Anr'!V14</f>
        <v>3368.8999999999996</v>
      </c>
      <c r="W7" s="131">
        <f>'Hebdo Anr'!W14</f>
        <v>3255.5000000000009</v>
      </c>
      <c r="X7" s="131">
        <f>'Hebdo Anr'!X14</f>
        <v>3229.2000000000003</v>
      </c>
    </row>
    <row r="8" spans="1:24" ht="14.4" x14ac:dyDescent="0.3">
      <c r="A8" s="133" t="s">
        <v>148</v>
      </c>
      <c r="B8" s="127">
        <v>0</v>
      </c>
      <c r="C8" s="127">
        <v>0</v>
      </c>
      <c r="D8" s="127">
        <v>19.8</v>
      </c>
      <c r="E8" s="127">
        <v>29.9</v>
      </c>
      <c r="F8" s="127">
        <v>22.8</v>
      </c>
      <c r="G8" s="127">
        <v>24.8</v>
      </c>
      <c r="H8" s="127">
        <v>0</v>
      </c>
      <c r="I8" s="127">
        <v>23.7</v>
      </c>
      <c r="J8" s="127">
        <v>19.8</v>
      </c>
      <c r="K8" s="127">
        <v>134.5</v>
      </c>
      <c r="L8" s="127">
        <v>19.8</v>
      </c>
      <c r="M8" s="127">
        <v>64.8</v>
      </c>
      <c r="N8" s="127">
        <v>9.9</v>
      </c>
      <c r="O8" s="127">
        <v>9.9</v>
      </c>
      <c r="P8" s="127">
        <v>9.9</v>
      </c>
      <c r="Q8" s="127">
        <v>9.9</v>
      </c>
      <c r="R8" s="127">
        <v>0</v>
      </c>
      <c r="S8" s="127">
        <v>178.4</v>
      </c>
      <c r="T8" s="127">
        <v>29.7</v>
      </c>
      <c r="U8" s="127">
        <v>39.6</v>
      </c>
      <c r="V8" s="127">
        <v>44.7</v>
      </c>
      <c r="W8" s="127">
        <v>0</v>
      </c>
      <c r="X8" s="127">
        <v>29.700000000000003</v>
      </c>
    </row>
    <row r="9" spans="1:24" ht="14.4" x14ac:dyDescent="0.3">
      <c r="A9" s="134" t="s">
        <v>149</v>
      </c>
      <c r="B9" s="129">
        <f t="shared" ref="B9:C9" si="18">B8/B7</f>
        <v>0</v>
      </c>
      <c r="C9" s="129">
        <f t="shared" si="18"/>
        <v>0</v>
      </c>
      <c r="D9" s="129">
        <f t="shared" ref="D9:E9" si="19">D8/D7</f>
        <v>7.3393135147156938E-3</v>
      </c>
      <c r="E9" s="129">
        <f t="shared" si="19"/>
        <v>9.8517298187808886E-3</v>
      </c>
      <c r="F9" s="129">
        <f t="shared" ref="F9:G9" si="20">F8/F7</f>
        <v>8.2815434181707226E-3</v>
      </c>
      <c r="G9" s="129">
        <f t="shared" si="20"/>
        <v>1.4173858375721552E-2</v>
      </c>
      <c r="H9" s="129">
        <f t="shared" ref="H9:L9" si="21">H8/H7</f>
        <v>0</v>
      </c>
      <c r="I9" s="129">
        <f t="shared" si="21"/>
        <v>7.9476861167002005E-3</v>
      </c>
      <c r="J9" s="129">
        <f t="shared" si="21"/>
        <v>7.2570270379234648E-3</v>
      </c>
      <c r="K9" s="129">
        <f t="shared" si="21"/>
        <v>4.2950388309830376E-2</v>
      </c>
      <c r="L9" s="129">
        <f t="shared" si="21"/>
        <v>7.0832930873498826E-3</v>
      </c>
      <c r="M9" s="129">
        <f t="shared" ref="M9:N9" si="22">M8/M7</f>
        <v>1.379662749105774E-2</v>
      </c>
      <c r="N9" s="129">
        <f t="shared" si="22"/>
        <v>4.0470438184471618E-3</v>
      </c>
      <c r="O9" s="129">
        <f t="shared" ref="O9:P9" si="23">O8/O7</f>
        <v>3.4950099025280569E-3</v>
      </c>
      <c r="P9" s="129">
        <f t="shared" si="23"/>
        <v>4.2300461459579561E-3</v>
      </c>
      <c r="Q9" s="129">
        <f t="shared" ref="Q9:R9" si="24">Q8/Q7</f>
        <v>2.5302156305987413E-3</v>
      </c>
      <c r="R9" s="129">
        <f t="shared" si="24"/>
        <v>0</v>
      </c>
      <c r="S9" s="129">
        <f t="shared" ref="S9:T9" si="25">S8/S7</f>
        <v>5.3802841537965079E-2</v>
      </c>
      <c r="T9" s="129">
        <f t="shared" si="25"/>
        <v>6.0302487020752584E-3</v>
      </c>
      <c r="U9" s="129">
        <f t="shared" ref="U9" si="26">U8/U7</f>
        <v>3.6363536188605545E-3</v>
      </c>
      <c r="V9" s="129">
        <f>V8/V7</f>
        <v>1.3268425895692958E-2</v>
      </c>
      <c r="W9" s="129">
        <f>W8/W7</f>
        <v>0</v>
      </c>
      <c r="X9" s="129">
        <f>X8/X7</f>
        <v>9.1973244147157199E-3</v>
      </c>
    </row>
    <row r="10" spans="1:24" ht="14.4" x14ac:dyDescent="0.3">
      <c r="A10" s="133" t="s">
        <v>157</v>
      </c>
      <c r="B10" s="8">
        <v>6</v>
      </c>
      <c r="C10" s="8">
        <v>7</v>
      </c>
      <c r="D10" s="8">
        <v>7</v>
      </c>
      <c r="E10" s="8">
        <v>17</v>
      </c>
      <c r="F10" s="8">
        <v>10</v>
      </c>
      <c r="G10" s="8">
        <v>0</v>
      </c>
      <c r="H10" s="8">
        <v>9</v>
      </c>
      <c r="I10" s="8">
        <v>6</v>
      </c>
      <c r="J10" s="8">
        <v>3</v>
      </c>
      <c r="K10" s="8">
        <v>5</v>
      </c>
      <c r="L10" s="8">
        <v>9</v>
      </c>
      <c r="M10" s="8">
        <v>14</v>
      </c>
      <c r="N10" s="8">
        <v>8</v>
      </c>
      <c r="O10" s="8">
        <v>10</v>
      </c>
      <c r="P10" s="8">
        <v>11</v>
      </c>
      <c r="Q10" s="8">
        <v>10</v>
      </c>
      <c r="R10" s="8">
        <v>8</v>
      </c>
      <c r="S10" s="8">
        <v>4</v>
      </c>
      <c r="T10" s="8">
        <v>9</v>
      </c>
      <c r="U10" s="8">
        <v>20</v>
      </c>
      <c r="V10" s="8">
        <v>10</v>
      </c>
      <c r="W10" s="8">
        <v>5</v>
      </c>
      <c r="X10" s="8">
        <v>7</v>
      </c>
    </row>
    <row r="11" spans="1:24" ht="14.4" x14ac:dyDescent="0.3">
      <c r="A11" s="134" t="s">
        <v>151</v>
      </c>
      <c r="B11" s="128">
        <f t="shared" ref="B11:C11" si="27">B10/B2</f>
        <v>0.16216216216216217</v>
      </c>
      <c r="C11" s="128">
        <f t="shared" si="27"/>
        <v>0.17948717948717949</v>
      </c>
      <c r="D11" s="128">
        <f t="shared" ref="D11:E11" si="28">D10/D2</f>
        <v>0.17948717948717949</v>
      </c>
      <c r="E11" s="128">
        <f t="shared" si="28"/>
        <v>0.39534883720930231</v>
      </c>
      <c r="F11" s="128">
        <f t="shared" ref="F11:G11" si="29">F10/F2</f>
        <v>0.32258064516129031</v>
      </c>
      <c r="G11" s="128">
        <f t="shared" si="29"/>
        <v>0</v>
      </c>
      <c r="H11" s="128">
        <f t="shared" ref="H11:L11" si="30">H10/H2</f>
        <v>0.23684210526315788</v>
      </c>
      <c r="I11" s="128">
        <f t="shared" si="30"/>
        <v>0.14285714285714285</v>
      </c>
      <c r="J11" s="128">
        <f t="shared" si="30"/>
        <v>7.3170731707317069E-2</v>
      </c>
      <c r="K11" s="128">
        <f t="shared" si="30"/>
        <v>0.11904761904761904</v>
      </c>
      <c r="L11" s="128">
        <f t="shared" si="30"/>
        <v>0.21951219512195122</v>
      </c>
      <c r="M11" s="128">
        <f t="shared" ref="M11:N11" si="31">M10/M2</f>
        <v>0.26923076923076922</v>
      </c>
      <c r="N11" s="128">
        <f t="shared" si="31"/>
        <v>0.27586206896551724</v>
      </c>
      <c r="O11" s="128">
        <f t="shared" ref="O11:P11" si="32">O10/O2</f>
        <v>0.29411764705882354</v>
      </c>
      <c r="P11" s="128">
        <f t="shared" si="32"/>
        <v>0.33333333333333331</v>
      </c>
      <c r="Q11" s="128">
        <f t="shared" ref="Q11:R11" si="33">Q10/Q2</f>
        <v>0.20833333333333334</v>
      </c>
      <c r="R11" s="128">
        <f t="shared" si="33"/>
        <v>0.22222222222222221</v>
      </c>
      <c r="S11" s="128">
        <f t="shared" ref="S11:T11" si="34">S10/S2</f>
        <v>8.8888888888888892E-2</v>
      </c>
      <c r="T11" s="128">
        <f t="shared" si="34"/>
        <v>0.13043478260869565</v>
      </c>
      <c r="U11" s="128">
        <f t="shared" ref="U11" si="35">U10/U2</f>
        <v>0.12269938650306748</v>
      </c>
      <c r="V11" s="128">
        <f>V10/V2</f>
        <v>0.22222222222222221</v>
      </c>
      <c r="W11" s="128">
        <f>W10/W2</f>
        <v>0.11363636363636363</v>
      </c>
      <c r="X11" s="128">
        <f>X10/X2</f>
        <v>0.16666666666666666</v>
      </c>
    </row>
    <row r="12" spans="1:24" ht="14.4" x14ac:dyDescent="0.3">
      <c r="A12" s="133" t="s">
        <v>152</v>
      </c>
      <c r="B12" s="8">
        <v>0</v>
      </c>
      <c r="C12" s="8">
        <v>0</v>
      </c>
      <c r="D12" s="8">
        <v>0</v>
      </c>
      <c r="E12" s="8">
        <v>0</v>
      </c>
      <c r="F12" s="8">
        <v>0</v>
      </c>
      <c r="G12" s="8">
        <v>0</v>
      </c>
      <c r="H12" s="8">
        <v>0</v>
      </c>
      <c r="I12" s="8">
        <v>0</v>
      </c>
      <c r="J12" s="8">
        <v>0</v>
      </c>
      <c r="K12" s="8">
        <v>0</v>
      </c>
      <c r="L12" s="8">
        <v>0</v>
      </c>
      <c r="M12" s="8">
        <v>0</v>
      </c>
      <c r="N12" s="8">
        <v>0</v>
      </c>
      <c r="O12" s="8">
        <v>0</v>
      </c>
      <c r="P12" s="8"/>
      <c r="Q12" s="8"/>
      <c r="R12" s="8"/>
      <c r="S12" s="8"/>
      <c r="T12" s="8"/>
      <c r="U12" s="8"/>
      <c r="V12" s="8"/>
      <c r="W12" s="8"/>
      <c r="X12" s="8">
        <v>0</v>
      </c>
    </row>
    <row r="13" spans="1:24" ht="14.4" x14ac:dyDescent="0.3">
      <c r="A13" s="134" t="s">
        <v>153</v>
      </c>
      <c r="B13" s="128">
        <f t="shared" ref="B13:C13" si="36">B12/B2</f>
        <v>0</v>
      </c>
      <c r="C13" s="128">
        <f t="shared" si="36"/>
        <v>0</v>
      </c>
      <c r="D13" s="128">
        <f t="shared" ref="D13:E13" si="37">D12/D2</f>
        <v>0</v>
      </c>
      <c r="E13" s="128">
        <f t="shared" si="37"/>
        <v>0</v>
      </c>
      <c r="F13" s="128">
        <f t="shared" ref="F13:G13" si="38">F12/F2</f>
        <v>0</v>
      </c>
      <c r="G13" s="128">
        <f t="shared" si="38"/>
        <v>0</v>
      </c>
      <c r="H13" s="128">
        <f t="shared" ref="H13:L13" si="39">H12/H2</f>
        <v>0</v>
      </c>
      <c r="I13" s="128">
        <f t="shared" si="39"/>
        <v>0</v>
      </c>
      <c r="J13" s="128">
        <f t="shared" si="39"/>
        <v>0</v>
      </c>
      <c r="K13" s="128">
        <f t="shared" si="39"/>
        <v>0</v>
      </c>
      <c r="L13" s="128">
        <f t="shared" si="39"/>
        <v>0</v>
      </c>
      <c r="M13" s="128">
        <f t="shared" ref="M13:N13" si="40">M12/M2</f>
        <v>0</v>
      </c>
      <c r="N13" s="128">
        <f t="shared" si="40"/>
        <v>0</v>
      </c>
      <c r="O13" s="128">
        <f t="shared" ref="O13:P13" si="41">O12/O2</f>
        <v>0</v>
      </c>
      <c r="P13" s="128">
        <f t="shared" si="41"/>
        <v>0</v>
      </c>
      <c r="Q13" s="128">
        <f t="shared" ref="Q13:R13" si="42">Q12/Q2</f>
        <v>0</v>
      </c>
      <c r="R13" s="128">
        <f t="shared" si="42"/>
        <v>0</v>
      </c>
      <c r="S13" s="128">
        <f t="shared" ref="S13:T13" si="43">S12/S2</f>
        <v>0</v>
      </c>
      <c r="T13" s="128">
        <f t="shared" si="43"/>
        <v>0</v>
      </c>
      <c r="U13" s="128">
        <f t="shared" ref="U13" si="44">U12/U2</f>
        <v>0</v>
      </c>
      <c r="V13" s="128">
        <f>V12/V2</f>
        <v>0</v>
      </c>
      <c r="W13" s="128">
        <f>W12/W2</f>
        <v>0</v>
      </c>
      <c r="X13" s="128">
        <f>X12/X2</f>
        <v>0</v>
      </c>
    </row>
    <row r="14" spans="1:24" ht="14.4" x14ac:dyDescent="0.3">
      <c r="A14" s="133" t="s">
        <v>154</v>
      </c>
      <c r="B14" s="127">
        <v>64.8</v>
      </c>
      <c r="C14" s="127">
        <v>0</v>
      </c>
      <c r="D14" s="127">
        <v>0</v>
      </c>
      <c r="E14" s="127">
        <v>0</v>
      </c>
      <c r="F14" s="127">
        <v>35</v>
      </c>
      <c r="G14" s="127">
        <v>0</v>
      </c>
      <c r="H14" s="127">
        <v>0</v>
      </c>
      <c r="I14" s="127">
        <v>0</v>
      </c>
      <c r="J14" s="127">
        <v>0</v>
      </c>
      <c r="K14" s="127">
        <v>0</v>
      </c>
      <c r="L14" s="127">
        <v>20</v>
      </c>
      <c r="M14" s="127">
        <v>0</v>
      </c>
      <c r="N14" s="127">
        <v>0</v>
      </c>
      <c r="O14" s="127">
        <v>0</v>
      </c>
      <c r="P14" s="127"/>
      <c r="Q14" s="127"/>
      <c r="R14" s="127"/>
      <c r="S14" s="127"/>
      <c r="T14" s="127"/>
      <c r="U14" s="127"/>
      <c r="V14" s="127"/>
      <c r="W14" s="127"/>
      <c r="X14" s="127">
        <v>0</v>
      </c>
    </row>
    <row r="15" spans="1:24" ht="14.4" x14ac:dyDescent="0.3">
      <c r="A15" s="134" t="s">
        <v>155</v>
      </c>
      <c r="B15" s="129">
        <f t="shared" ref="B15:C15" si="45">B14/B7</f>
        <v>2.4919243193354861E-2</v>
      </c>
      <c r="C15" s="129">
        <f t="shared" si="45"/>
        <v>0</v>
      </c>
      <c r="D15" s="129">
        <f t="shared" ref="D15:E15" si="46">D14/D7</f>
        <v>0</v>
      </c>
      <c r="E15" s="129">
        <f t="shared" si="46"/>
        <v>0</v>
      </c>
      <c r="F15" s="129">
        <f t="shared" ref="F15:G15" si="47">F14/F7</f>
        <v>1.2712895598069091E-2</v>
      </c>
      <c r="G15" s="129">
        <f t="shared" si="47"/>
        <v>0</v>
      </c>
      <c r="H15" s="129">
        <f t="shared" ref="H15:L15" si="48">H14/H7</f>
        <v>0</v>
      </c>
      <c r="I15" s="129">
        <f t="shared" si="48"/>
        <v>0</v>
      </c>
      <c r="J15" s="129">
        <f t="shared" si="48"/>
        <v>0</v>
      </c>
      <c r="K15" s="129">
        <f t="shared" si="48"/>
        <v>0</v>
      </c>
      <c r="L15" s="129">
        <f t="shared" si="48"/>
        <v>7.1548415023736187E-3</v>
      </c>
      <c r="M15" s="129">
        <f t="shared" ref="M15:N15" si="49">M14/M7</f>
        <v>0</v>
      </c>
      <c r="N15" s="129">
        <f t="shared" si="49"/>
        <v>0</v>
      </c>
      <c r="O15" s="129">
        <f t="shared" ref="O15:P15" si="50">O14/O7</f>
        <v>0</v>
      </c>
      <c r="P15" s="129">
        <f t="shared" si="50"/>
        <v>0</v>
      </c>
      <c r="Q15" s="129">
        <f t="shared" ref="Q15:R15" si="51">Q14/Q7</f>
        <v>0</v>
      </c>
      <c r="R15" s="129">
        <f t="shared" si="51"/>
        <v>0</v>
      </c>
      <c r="S15" s="129">
        <f t="shared" ref="S15:T15" si="52">S14/S7</f>
        <v>0</v>
      </c>
      <c r="T15" s="129">
        <f t="shared" si="52"/>
        <v>0</v>
      </c>
      <c r="U15" s="129">
        <f t="shared" ref="U15" si="53">U14/U7</f>
        <v>0</v>
      </c>
      <c r="V15" s="129">
        <f>V14/V7</f>
        <v>0</v>
      </c>
      <c r="W15" s="129">
        <f>W14/W7</f>
        <v>0</v>
      </c>
      <c r="X15" s="129">
        <f>X14/X7</f>
        <v>0</v>
      </c>
    </row>
    <row r="16" spans="1:24" ht="14.4" x14ac:dyDescent="0.3">
      <c r="A16" s="132"/>
    </row>
  </sheetData>
  <phoneticPr fontId="31"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F7AEB1-03FA-4DBF-8D55-4873B30FC5B5}">
  <dimension ref="A1:AH18"/>
  <sheetViews>
    <sheetView zoomScale="97" workbookViewId="0">
      <pane xSplit="2" topLeftCell="C1" activePane="topRight" state="frozen"/>
      <selection pane="topRight" activeCell="M4" sqref="M4"/>
    </sheetView>
  </sheetViews>
  <sheetFormatPr baseColWidth="10" defaultColWidth="9.109375" defaultRowHeight="15" customHeight="1" x14ac:dyDescent="0.3"/>
  <cols>
    <col min="1" max="2" width="16" style="273" customWidth="1"/>
    <col min="3" max="14" width="13.6640625" style="273" customWidth="1"/>
    <col min="15" max="15" width="26.109375" style="273" customWidth="1"/>
    <col min="16" max="16" width="16.6640625" style="273" customWidth="1"/>
    <col min="17" max="17" width="15" style="273" customWidth="1"/>
    <col min="18" max="18" width="20.44140625" style="273" customWidth="1"/>
    <col min="19" max="16384" width="9.109375" style="273"/>
  </cols>
  <sheetData>
    <row r="1" spans="1:34" ht="14.4" x14ac:dyDescent="0.3">
      <c r="C1" s="274" t="s">
        <v>20</v>
      </c>
      <c r="D1" s="274" t="s">
        <v>21</v>
      </c>
      <c r="E1" s="274" t="s">
        <v>22</v>
      </c>
      <c r="F1" s="274" t="s">
        <v>23</v>
      </c>
      <c r="G1" s="274" t="s">
        <v>24</v>
      </c>
      <c r="H1" s="274" t="s">
        <v>25</v>
      </c>
      <c r="I1" s="274" t="s">
        <v>26</v>
      </c>
      <c r="J1" s="274" t="s">
        <v>27</v>
      </c>
      <c r="K1" s="274" t="s">
        <v>28</v>
      </c>
      <c r="L1" s="274" t="s">
        <v>29</v>
      </c>
      <c r="M1" s="274" t="s">
        <v>30</v>
      </c>
      <c r="N1" s="274" t="s">
        <v>31</v>
      </c>
      <c r="O1" s="274" t="s">
        <v>32</v>
      </c>
      <c r="P1" s="274" t="s">
        <v>33</v>
      </c>
      <c r="Q1" s="274" t="s">
        <v>34</v>
      </c>
      <c r="R1" s="274" t="s">
        <v>35</v>
      </c>
      <c r="S1" s="274" t="s">
        <v>36</v>
      </c>
      <c r="T1" s="274" t="s">
        <v>37</v>
      </c>
      <c r="U1" s="274" t="s">
        <v>38</v>
      </c>
      <c r="V1" s="274" t="s">
        <v>39</v>
      </c>
      <c r="W1" s="274" t="s">
        <v>40</v>
      </c>
      <c r="X1" s="274" t="s">
        <v>41</v>
      </c>
      <c r="Y1" s="274" t="s">
        <v>42</v>
      </c>
      <c r="Z1" s="274" t="s">
        <v>43</v>
      </c>
      <c r="AA1" s="274" t="s">
        <v>44</v>
      </c>
      <c r="AB1" s="274" t="s">
        <v>45</v>
      </c>
      <c r="AC1" s="274" t="s">
        <v>46</v>
      </c>
      <c r="AD1" s="274" t="s">
        <v>47</v>
      </c>
      <c r="AE1" s="274" t="s">
        <v>48</v>
      </c>
      <c r="AF1" s="274" t="s">
        <v>49</v>
      </c>
      <c r="AG1" s="274" t="s">
        <v>50</v>
      </c>
      <c r="AH1" s="274" t="s">
        <v>51</v>
      </c>
    </row>
    <row r="2" spans="1:34" ht="57.6" x14ac:dyDescent="0.3">
      <c r="A2" s="466" t="s">
        <v>158</v>
      </c>
      <c r="B2" s="272" t="s">
        <v>159</v>
      </c>
      <c r="C2" s="272" t="s">
        <v>160</v>
      </c>
      <c r="D2" s="272" t="s">
        <v>161</v>
      </c>
      <c r="E2" s="272" t="s">
        <v>162</v>
      </c>
      <c r="F2" s="272" t="s">
        <v>163</v>
      </c>
      <c r="G2" s="272" t="s">
        <v>164</v>
      </c>
      <c r="H2" s="272" t="s">
        <v>165</v>
      </c>
      <c r="I2" s="272" t="s">
        <v>166</v>
      </c>
      <c r="J2" s="272" t="s">
        <v>167</v>
      </c>
      <c r="K2" s="272" t="s">
        <v>165</v>
      </c>
      <c r="L2" s="272" t="s">
        <v>168</v>
      </c>
      <c r="M2" s="272" t="s">
        <v>169</v>
      </c>
      <c r="N2" s="272" t="s">
        <v>170</v>
      </c>
      <c r="O2" t="s">
        <v>171</v>
      </c>
      <c r="P2" t="s">
        <v>172</v>
      </c>
      <c r="Q2" t="s">
        <v>173</v>
      </c>
      <c r="R2" t="s">
        <v>174</v>
      </c>
    </row>
    <row r="3" spans="1:34" ht="100.8" x14ac:dyDescent="0.3">
      <c r="A3" s="467"/>
      <c r="B3" s="321" t="s">
        <v>175</v>
      </c>
      <c r="C3" s="272"/>
      <c r="D3" s="272"/>
      <c r="F3" s="273" t="s">
        <v>176</v>
      </c>
      <c r="G3" s="272" t="s">
        <v>177</v>
      </c>
      <c r="H3" s="272" t="s">
        <v>178</v>
      </c>
      <c r="I3" s="272" t="s">
        <v>166</v>
      </c>
      <c r="J3" s="272" t="s">
        <v>167</v>
      </c>
      <c r="K3" s="272" t="s">
        <v>179</v>
      </c>
      <c r="L3" s="272" t="s">
        <v>168</v>
      </c>
      <c r="M3" s="272" t="s">
        <v>169</v>
      </c>
      <c r="N3" s="272" t="s">
        <v>170</v>
      </c>
      <c r="O3" s="273" t="s">
        <v>180</v>
      </c>
    </row>
    <row r="4" spans="1:34" ht="144" x14ac:dyDescent="0.3">
      <c r="A4" s="467"/>
      <c r="B4" s="272" t="s">
        <v>181</v>
      </c>
      <c r="C4" s="272" t="e" vm="1">
        <v>#VALUE!</v>
      </c>
      <c r="D4" s="272" t="s">
        <v>182</v>
      </c>
      <c r="E4"/>
      <c r="F4" s="273" t="s">
        <v>183</v>
      </c>
      <c r="G4" s="273" t="s">
        <v>184</v>
      </c>
      <c r="H4" s="273" t="s">
        <v>185</v>
      </c>
      <c r="I4" s="272" t="s">
        <v>186</v>
      </c>
      <c r="J4" s="272" t="s">
        <v>187</v>
      </c>
      <c r="K4" s="273" t="s">
        <v>188</v>
      </c>
      <c r="L4" s="272" t="s">
        <v>189</v>
      </c>
      <c r="M4" s="356" t="s">
        <v>190</v>
      </c>
      <c r="N4" s="272" t="s">
        <v>191</v>
      </c>
      <c r="O4"/>
    </row>
    <row r="5" spans="1:34" ht="72" x14ac:dyDescent="0.3">
      <c r="A5" s="467"/>
      <c r="B5" s="272" t="s">
        <v>192</v>
      </c>
      <c r="C5" s="272" t="s">
        <v>193</v>
      </c>
      <c r="D5" s="272"/>
      <c r="E5" s="272" t="s">
        <v>194</v>
      </c>
      <c r="F5" s="273" t="s">
        <v>195</v>
      </c>
      <c r="G5" s="273" t="s">
        <v>196</v>
      </c>
      <c r="H5" s="273" t="s">
        <v>197</v>
      </c>
      <c r="I5" s="273" t="s">
        <v>198</v>
      </c>
      <c r="J5" s="272" t="s">
        <v>199</v>
      </c>
      <c r="K5" t="e" vm="2">
        <v>#VALUE!</v>
      </c>
      <c r="L5"/>
      <c r="M5" s="272"/>
      <c r="N5" s="272"/>
      <c r="O5" s="273" t="s">
        <v>200</v>
      </c>
      <c r="P5" s="273" t="s">
        <v>201</v>
      </c>
      <c r="Q5" s="273" t="s">
        <v>202</v>
      </c>
      <c r="R5" s="273" t="s">
        <v>203</v>
      </c>
    </row>
    <row r="6" spans="1:34" ht="115.2" x14ac:dyDescent="0.3">
      <c r="A6" s="467"/>
      <c r="B6" s="272" t="s">
        <v>204</v>
      </c>
      <c r="C6" s="272" t="s">
        <v>205</v>
      </c>
      <c r="D6" s="272"/>
      <c r="E6" s="272"/>
      <c r="F6" s="273" t="s">
        <v>206</v>
      </c>
      <c r="G6" s="273" t="s">
        <v>207</v>
      </c>
      <c r="H6" s="273" t="s">
        <v>208</v>
      </c>
      <c r="I6" s="273" t="s">
        <v>209</v>
      </c>
      <c r="J6" s="273" t="s">
        <v>210</v>
      </c>
      <c r="K6" t="s">
        <v>211</v>
      </c>
      <c r="L6" s="272" t="s">
        <v>212</v>
      </c>
      <c r="M6" t="s">
        <v>213</v>
      </c>
      <c r="N6" t="s">
        <v>214</v>
      </c>
      <c r="O6" s="273" t="s">
        <v>215</v>
      </c>
      <c r="P6" s="273" t="s">
        <v>216</v>
      </c>
      <c r="Q6" s="273" t="s">
        <v>217</v>
      </c>
      <c r="R6" s="273" t="s">
        <v>218</v>
      </c>
    </row>
    <row r="7" spans="1:34" ht="42" customHeight="1" x14ac:dyDescent="0.3">
      <c r="A7" s="467"/>
      <c r="B7" s="272" t="s">
        <v>219</v>
      </c>
      <c r="C7" s="272"/>
      <c r="D7" s="272"/>
      <c r="E7" s="272"/>
      <c r="F7" s="272"/>
      <c r="G7" s="272"/>
      <c r="H7" s="272"/>
      <c r="I7" s="273" t="s">
        <v>220</v>
      </c>
      <c r="J7" s="273" t="s">
        <v>221</v>
      </c>
      <c r="K7" s="273" t="s">
        <v>222</v>
      </c>
      <c r="L7" s="356" t="s">
        <v>223</v>
      </c>
      <c r="M7" s="356" t="s">
        <v>224</v>
      </c>
      <c r="N7" s="356" t="s">
        <v>225</v>
      </c>
      <c r="O7" s="356" t="s">
        <v>215</v>
      </c>
      <c r="P7" s="356" t="s">
        <v>216</v>
      </c>
      <c r="Q7" s="356" t="s">
        <v>217</v>
      </c>
      <c r="R7" s="356" t="s">
        <v>218</v>
      </c>
    </row>
    <row r="8" spans="1:34" ht="42.6" customHeight="1" x14ac:dyDescent="0.3">
      <c r="A8" s="467"/>
      <c r="B8" s="275" t="s">
        <v>226</v>
      </c>
      <c r="C8" s="275" t="s">
        <v>227</v>
      </c>
      <c r="D8" s="275" t="s">
        <v>228</v>
      </c>
      <c r="E8" s="275" t="s">
        <v>229</v>
      </c>
      <c r="F8" s="273" t="s">
        <v>230</v>
      </c>
      <c r="G8" s="273" t="s">
        <v>231</v>
      </c>
      <c r="H8" s="273" t="s">
        <v>232</v>
      </c>
      <c r="I8" s="275"/>
      <c r="J8" s="272"/>
      <c r="K8" s="272"/>
      <c r="L8" s="272"/>
      <c r="M8" s="272"/>
      <c r="N8" s="272"/>
    </row>
    <row r="9" spans="1:34" ht="100.2" customHeight="1" x14ac:dyDescent="0.3">
      <c r="A9" s="468"/>
      <c r="B9" s="275" t="s">
        <v>233</v>
      </c>
      <c r="C9" s="275"/>
      <c r="D9" s="275"/>
      <c r="E9" s="275"/>
      <c r="F9" s="275"/>
      <c r="G9" s="275"/>
      <c r="H9" s="275"/>
      <c r="I9" s="273" t="s">
        <v>234</v>
      </c>
      <c r="J9" s="273" t="s">
        <v>235</v>
      </c>
      <c r="K9" s="273" t="s">
        <v>236</v>
      </c>
      <c r="L9" s="356" t="s">
        <v>237</v>
      </c>
      <c r="M9" s="356" t="s">
        <v>238</v>
      </c>
      <c r="N9" s="273" t="s">
        <v>239</v>
      </c>
      <c r="O9" s="360" t="s">
        <v>240</v>
      </c>
      <c r="P9" s="360" t="s">
        <v>241</v>
      </c>
      <c r="Q9" s="360" t="s">
        <v>242</v>
      </c>
      <c r="R9" s="360" t="s">
        <v>243</v>
      </c>
    </row>
    <row r="10" spans="1:34" ht="14.4" x14ac:dyDescent="0.3">
      <c r="A10" s="276"/>
      <c r="B10" s="277"/>
      <c r="C10" s="277"/>
      <c r="D10" s="277"/>
      <c r="E10" s="277"/>
      <c r="F10" s="277"/>
      <c r="G10" s="277"/>
      <c r="H10" s="277"/>
      <c r="I10"/>
      <c r="J10" s="275"/>
      <c r="K10" s="275"/>
      <c r="L10" s="275"/>
      <c r="M10" s="275"/>
      <c r="N10" s="275"/>
    </row>
    <row r="11" spans="1:34" ht="57.6" x14ac:dyDescent="0.3">
      <c r="A11" s="464" t="s">
        <v>244</v>
      </c>
      <c r="B11" s="278" t="s">
        <v>159</v>
      </c>
      <c r="C11" s="278" t="s">
        <v>245</v>
      </c>
      <c r="D11" s="278" t="s">
        <v>246</v>
      </c>
      <c r="E11" s="273" t="s">
        <v>247</v>
      </c>
      <c r="F11" s="272" t="s">
        <v>163</v>
      </c>
      <c r="G11" s="278" t="s">
        <v>248</v>
      </c>
      <c r="H11" s="272" t="s">
        <v>165</v>
      </c>
      <c r="I11"/>
      <c r="J11" s="272" t="s">
        <v>167</v>
      </c>
      <c r="K11" s="272" t="s">
        <v>165</v>
      </c>
      <c r="L11" s="272" t="s">
        <v>168</v>
      </c>
      <c r="M11" s="272" t="s">
        <v>169</v>
      </c>
      <c r="N11" s="272" t="s">
        <v>170</v>
      </c>
      <c r="O11" s="361" t="s">
        <v>171</v>
      </c>
      <c r="P11" s="361" t="s">
        <v>172</v>
      </c>
      <c r="Q11" s="361" t="s">
        <v>173</v>
      </c>
      <c r="R11" s="361" t="s">
        <v>174</v>
      </c>
    </row>
    <row r="12" spans="1:34" ht="86.4" x14ac:dyDescent="0.3">
      <c r="A12" s="464"/>
      <c r="B12" s="278" t="s">
        <v>175</v>
      </c>
      <c r="C12" s="278"/>
      <c r="D12" s="278"/>
      <c r="F12" s="273" t="s">
        <v>249</v>
      </c>
      <c r="G12" s="273" t="s">
        <v>250</v>
      </c>
      <c r="H12" s="273" t="s">
        <v>251</v>
      </c>
      <c r="I12" s="273" t="s">
        <v>252</v>
      </c>
    </row>
    <row r="13" spans="1:34" ht="51" customHeight="1" x14ac:dyDescent="0.3">
      <c r="A13" s="465"/>
      <c r="B13" s="272" t="s">
        <v>181</v>
      </c>
      <c r="C13" s="272" t="s">
        <v>253</v>
      </c>
      <c r="D13" s="272" t="s">
        <v>254</v>
      </c>
      <c r="E13" s="272"/>
      <c r="F13" t="s">
        <v>255</v>
      </c>
      <c r="G13" t="s">
        <v>256</v>
      </c>
      <c r="H13" t="e" vm="3">
        <v>#VALUE!</v>
      </c>
      <c r="I13" s="272" t="s">
        <v>257</v>
      </c>
      <c r="J13" s="273" t="s">
        <v>258</v>
      </c>
      <c r="K13" s="279" t="s">
        <v>259</v>
      </c>
      <c r="L13" s="279" t="s">
        <v>260</v>
      </c>
      <c r="M13" s="273" t="s">
        <v>261</v>
      </c>
      <c r="N13"/>
      <c r="O13" s="273" t="s">
        <v>262</v>
      </c>
    </row>
    <row r="14" spans="1:34" ht="73.95" customHeight="1" x14ac:dyDescent="0.3">
      <c r="A14" s="465"/>
      <c r="B14" s="272" t="s">
        <v>192</v>
      </c>
      <c r="C14" s="272" t="s">
        <v>263</v>
      </c>
      <c r="D14" s="272" t="s">
        <v>264</v>
      </c>
      <c r="E14" s="272"/>
      <c r="F14" s="361" t="s">
        <v>265</v>
      </c>
      <c r="G14" s="361" t="s">
        <v>266</v>
      </c>
      <c r="H14" s="361" t="s">
        <v>267</v>
      </c>
      <c r="I14" s="273" t="s">
        <v>268</v>
      </c>
      <c r="J14" s="272"/>
      <c r="K14" s="272"/>
      <c r="L14" s="272"/>
      <c r="M14" s="279"/>
      <c r="N14" s="272"/>
      <c r="O14" s="273" t="s">
        <v>269</v>
      </c>
      <c r="P14" s="273" t="s">
        <v>270</v>
      </c>
      <c r="Q14" s="273" t="s">
        <v>271</v>
      </c>
      <c r="R14" s="273" t="s">
        <v>272</v>
      </c>
    </row>
    <row r="15" spans="1:34" ht="49.2" customHeight="1" x14ac:dyDescent="0.3">
      <c r="A15" s="465"/>
      <c r="B15" s="272" t="s">
        <v>204</v>
      </c>
      <c r="C15" s="272"/>
      <c r="D15" s="272"/>
      <c r="E15" s="272"/>
      <c r="F15" t="s">
        <v>273</v>
      </c>
      <c r="G15" t="s">
        <v>274</v>
      </c>
      <c r="H15" t="s">
        <v>275</v>
      </c>
      <c r="I15"/>
      <c r="J15" s="356" t="s">
        <v>276</v>
      </c>
      <c r="K15" s="273" t="s">
        <v>277</v>
      </c>
      <c r="L15" s="356" t="s">
        <v>278</v>
      </c>
      <c r="M15" s="272"/>
      <c r="N15" s="273" t="s">
        <v>279</v>
      </c>
      <c r="O15" s="273" t="s">
        <v>280</v>
      </c>
      <c r="P15" s="273" t="s">
        <v>281</v>
      </c>
      <c r="Q15" s="273" t="s">
        <v>282</v>
      </c>
      <c r="R15" s="273" t="s">
        <v>283</v>
      </c>
    </row>
    <row r="16" spans="1:34" ht="49.95" customHeight="1" x14ac:dyDescent="0.3">
      <c r="A16" s="465"/>
      <c r="B16" s="272" t="s">
        <v>219</v>
      </c>
      <c r="C16" s="272"/>
      <c r="D16" s="272"/>
      <c r="E16" s="272"/>
      <c r="F16" s="272"/>
      <c r="G16" s="272"/>
      <c r="H16" s="272"/>
      <c r="I16"/>
      <c r="J16" s="273" t="s">
        <v>284</v>
      </c>
      <c r="K16" s="273" t="s">
        <v>285</v>
      </c>
      <c r="L16" s="356" t="s">
        <v>286</v>
      </c>
      <c r="M16" s="273" t="s">
        <v>287</v>
      </c>
      <c r="N16" s="273" t="s">
        <v>288</v>
      </c>
    </row>
    <row r="17" spans="1:18" ht="46.2" customHeight="1" x14ac:dyDescent="0.3">
      <c r="A17" s="465"/>
      <c r="B17" s="272" t="s">
        <v>226</v>
      </c>
      <c r="C17" s="272" t="s">
        <v>289</v>
      </c>
      <c r="D17" s="272" t="s">
        <v>290</v>
      </c>
      <c r="E17" s="272" t="s">
        <v>291</v>
      </c>
      <c r="F17" t="s">
        <v>292</v>
      </c>
      <c r="G17" t="s">
        <v>293</v>
      </c>
      <c r="H17" t="s">
        <v>294</v>
      </c>
      <c r="I17"/>
      <c r="J17" s="272"/>
      <c r="K17" s="272"/>
      <c r="L17" s="272"/>
      <c r="M17" s="272"/>
      <c r="N17" s="272"/>
    </row>
    <row r="18" spans="1:18" ht="94.2" customHeight="1" x14ac:dyDescent="0.3">
      <c r="A18" s="465"/>
      <c r="B18" s="272" t="s">
        <v>295</v>
      </c>
      <c r="C18" s="272"/>
      <c r="D18" s="272"/>
      <c r="E18" s="272"/>
      <c r="F18" s="272"/>
      <c r="G18" s="272"/>
      <c r="H18" s="272"/>
      <c r="I18" s="356" t="s">
        <v>296</v>
      </c>
      <c r="J18" s="273" t="s">
        <v>297</v>
      </c>
      <c r="K18" s="273" t="s">
        <v>298</v>
      </c>
      <c r="L18" s="356" t="s">
        <v>299</v>
      </c>
      <c r="M18" s="273" t="s">
        <v>300</v>
      </c>
      <c r="N18" s="273" t="s">
        <v>301</v>
      </c>
      <c r="O18" s="360" t="s">
        <v>302</v>
      </c>
      <c r="P18" s="360" t="s">
        <v>303</v>
      </c>
      <c r="Q18" s="360" t="s">
        <v>304</v>
      </c>
      <c r="R18" s="360" t="s">
        <v>305</v>
      </c>
    </row>
  </sheetData>
  <mergeCells count="2">
    <mergeCell ref="A11:A18"/>
    <mergeCell ref="A2:A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B91D44-4882-49B2-9985-6C8B46B7BDD3}">
  <dimension ref="A1"/>
  <sheetViews>
    <sheetView workbookViewId="0">
      <selection activeCell="O33" sqref="O33"/>
    </sheetView>
  </sheetViews>
  <sheetFormatPr baseColWidth="10" defaultColWidth="8.88671875" defaultRowHeight="14.4" x14ac:dyDescent="0.3"/>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09D98D-9271-4E8E-AB1F-58BBFCE8F396}">
  <dimension ref="A4:F24"/>
  <sheetViews>
    <sheetView workbookViewId="0">
      <selection activeCell="F35" sqref="F35"/>
    </sheetView>
  </sheetViews>
  <sheetFormatPr baseColWidth="10" defaultColWidth="8.88671875" defaultRowHeight="14.4" x14ac:dyDescent="0.3"/>
  <cols>
    <col min="2" max="2" width="30" customWidth="1"/>
    <col min="3" max="3" width="39.109375" style="43" customWidth="1"/>
    <col min="5" max="5" width="31.33203125" customWidth="1"/>
    <col min="6" max="6" width="32.6640625" customWidth="1"/>
  </cols>
  <sheetData>
    <row r="4" spans="1:6" x14ac:dyDescent="0.3">
      <c r="A4" s="469" t="s">
        <v>306</v>
      </c>
      <c r="B4" s="72" t="s">
        <v>7</v>
      </c>
      <c r="C4" s="30">
        <v>37086</v>
      </c>
      <c r="D4" s="472" t="s">
        <v>244</v>
      </c>
      <c r="E4" s="72" t="s">
        <v>7</v>
      </c>
      <c r="F4" s="89">
        <v>9655</v>
      </c>
    </row>
    <row r="5" spans="1:6" x14ac:dyDescent="0.3">
      <c r="A5" s="470"/>
      <c r="B5" s="73" t="s">
        <v>8</v>
      </c>
      <c r="C5" s="31">
        <v>49502</v>
      </c>
      <c r="D5" s="473"/>
      <c r="E5" s="73" t="s">
        <v>8</v>
      </c>
      <c r="F5" s="84">
        <v>15839</v>
      </c>
    </row>
    <row r="6" spans="1:6" x14ac:dyDescent="0.3">
      <c r="A6" s="470"/>
      <c r="B6" s="74" t="s">
        <v>9</v>
      </c>
      <c r="C6" s="90">
        <v>-0.25081814876166619</v>
      </c>
      <c r="D6" s="473"/>
      <c r="E6" s="74" t="s">
        <v>9</v>
      </c>
      <c r="F6" s="85">
        <v>-0.39042868867984099</v>
      </c>
    </row>
    <row r="7" spans="1:6" x14ac:dyDescent="0.3">
      <c r="A7" s="470"/>
      <c r="B7" s="350" t="s">
        <v>10</v>
      </c>
      <c r="C7" s="32">
        <f>SUM('MF QUOTIDIEN'!C6:AG6)</f>
        <v>1159</v>
      </c>
      <c r="D7" s="473"/>
      <c r="E7" s="350" t="s">
        <v>10</v>
      </c>
      <c r="F7" s="350">
        <v>213</v>
      </c>
    </row>
    <row r="8" spans="1:6" x14ac:dyDescent="0.3">
      <c r="A8" s="470"/>
      <c r="B8" s="75" t="s">
        <v>9</v>
      </c>
      <c r="C8" s="33">
        <f>SUM('MF QUOTIDIEN'!C7:AG7)</f>
        <v>877</v>
      </c>
      <c r="D8" s="473"/>
      <c r="E8" s="75" t="s">
        <v>9</v>
      </c>
      <c r="F8" s="84">
        <v>396</v>
      </c>
    </row>
    <row r="9" spans="1:6" x14ac:dyDescent="0.3">
      <c r="A9" s="470"/>
      <c r="B9" s="76" t="s">
        <v>11</v>
      </c>
      <c r="C9" s="34">
        <f>SUM('MF QUOTIDIEN'!C8:AG8)</f>
        <v>889.12279279298127</v>
      </c>
      <c r="D9" s="473"/>
      <c r="E9" s="76" t="s">
        <v>11</v>
      </c>
      <c r="F9" s="76">
        <v>248</v>
      </c>
    </row>
    <row r="10" spans="1:6" x14ac:dyDescent="0.3">
      <c r="A10" s="470"/>
      <c r="B10" s="73" t="s">
        <v>12</v>
      </c>
      <c r="C10" s="40">
        <f>(C7-C8)/C8</f>
        <v>0.32155074116305588</v>
      </c>
      <c r="D10" s="473"/>
      <c r="E10" s="73" t="s">
        <v>12</v>
      </c>
      <c r="F10" s="85">
        <v>-0.4621212121212121</v>
      </c>
    </row>
    <row r="11" spans="1:6" x14ac:dyDescent="0.3">
      <c r="A11" s="470"/>
      <c r="B11" s="74" t="s">
        <v>13</v>
      </c>
      <c r="C11" s="90">
        <f>(C7-C9)/C9</f>
        <v>0.30353198612675258</v>
      </c>
      <c r="D11" s="473"/>
      <c r="E11" s="74" t="s">
        <v>13</v>
      </c>
      <c r="F11" s="85">
        <v>-0.14112903225806453</v>
      </c>
    </row>
    <row r="12" spans="1:6" x14ac:dyDescent="0.3">
      <c r="A12" s="470"/>
      <c r="B12" s="351" t="s">
        <v>14</v>
      </c>
      <c r="C12" s="352">
        <f>C7/C4</f>
        <v>3.1251685272070326E-2</v>
      </c>
      <c r="D12" s="473"/>
      <c r="E12" s="351" t="s">
        <v>14</v>
      </c>
      <c r="F12" s="351">
        <v>2.2061108234075609E-2</v>
      </c>
    </row>
    <row r="13" spans="1:6" x14ac:dyDescent="0.3">
      <c r="A13" s="470"/>
      <c r="B13" s="77" t="s">
        <v>8</v>
      </c>
      <c r="C13" s="91">
        <f>C8/C5</f>
        <v>1.7716455900771685E-2</v>
      </c>
      <c r="D13" s="473"/>
      <c r="E13" s="77" t="s">
        <v>8</v>
      </c>
      <c r="F13" s="86">
        <v>2.500157838247364E-2</v>
      </c>
    </row>
    <row r="14" spans="1:6" x14ac:dyDescent="0.3">
      <c r="A14" s="470"/>
      <c r="B14" s="78" t="s">
        <v>9</v>
      </c>
      <c r="C14" s="92">
        <f>SUM('MF QUOTIDIEN'!B13:AF13)</f>
        <v>7.290204074193614</v>
      </c>
      <c r="D14" s="473"/>
      <c r="E14" s="78" t="s">
        <v>9</v>
      </c>
      <c r="F14" s="87">
        <v>-0.11761138050625355</v>
      </c>
    </row>
    <row r="15" spans="1:6" x14ac:dyDescent="0.3">
      <c r="A15" s="470"/>
      <c r="B15" s="353" t="s">
        <v>15</v>
      </c>
      <c r="C15" s="354">
        <v>51690.38</v>
      </c>
      <c r="D15" s="473"/>
      <c r="E15" s="353" t="s">
        <v>15</v>
      </c>
      <c r="F15" s="353">
        <v>16608.91</v>
      </c>
    </row>
    <row r="16" spans="1:6" x14ac:dyDescent="0.3">
      <c r="A16" s="470"/>
      <c r="B16" s="79" t="s">
        <v>8</v>
      </c>
      <c r="C16" s="93">
        <v>70745</v>
      </c>
      <c r="D16" s="473"/>
      <c r="E16" s="79" t="s">
        <v>8</v>
      </c>
      <c r="F16" s="88">
        <v>26677</v>
      </c>
    </row>
    <row r="17" spans="1:6" x14ac:dyDescent="0.3">
      <c r="A17" s="470"/>
      <c r="B17" s="80" t="s">
        <v>16</v>
      </c>
      <c r="C17" s="94">
        <v>78304</v>
      </c>
      <c r="D17" s="473"/>
      <c r="E17" s="80" t="s">
        <v>16</v>
      </c>
      <c r="F17" s="80">
        <v>16612</v>
      </c>
    </row>
    <row r="18" spans="1:6" x14ac:dyDescent="0.3">
      <c r="A18" s="470"/>
      <c r="B18" s="81" t="s">
        <v>9</v>
      </c>
      <c r="C18" s="95">
        <v>-0.26934228567389923</v>
      </c>
      <c r="D18" s="473"/>
      <c r="E18" s="81" t="s">
        <v>9</v>
      </c>
      <c r="F18" s="85">
        <v>-0.37740712973722684</v>
      </c>
    </row>
    <row r="19" spans="1:6" x14ac:dyDescent="0.3">
      <c r="A19" s="470"/>
      <c r="B19" s="78" t="s">
        <v>13</v>
      </c>
      <c r="C19" s="95">
        <v>-0.33987561299550473</v>
      </c>
      <c r="D19" s="473"/>
      <c r="E19" s="78" t="s">
        <v>13</v>
      </c>
      <c r="F19" s="85">
        <v>-1.8601011317121029E-4</v>
      </c>
    </row>
    <row r="20" spans="1:6" x14ac:dyDescent="0.3">
      <c r="A20" s="470"/>
      <c r="B20" s="353" t="s">
        <v>17</v>
      </c>
      <c r="C20" s="19">
        <f>C15/C7</f>
        <v>44.599119930974979</v>
      </c>
      <c r="D20" s="473"/>
      <c r="E20" s="353" t="s">
        <v>17</v>
      </c>
      <c r="F20" s="37">
        <f>F15/F7</f>
        <v>77.976103286384969</v>
      </c>
    </row>
    <row r="21" spans="1:6" x14ac:dyDescent="0.3">
      <c r="A21" s="470"/>
      <c r="B21" s="82" t="s">
        <v>8</v>
      </c>
      <c r="C21" s="23">
        <f t="shared" ref="C21" si="0">C16/C8</f>
        <v>80.667046750285067</v>
      </c>
      <c r="D21" s="473"/>
      <c r="E21" s="82" t="s">
        <v>8</v>
      </c>
      <c r="F21" s="41">
        <f>F16/F8</f>
        <v>67.366161616161619</v>
      </c>
    </row>
    <row r="22" spans="1:6" x14ac:dyDescent="0.3">
      <c r="A22" s="470"/>
      <c r="B22" s="82" t="s">
        <v>16</v>
      </c>
      <c r="C22" s="23">
        <f>C17/C9</f>
        <v>88.068825402648173</v>
      </c>
      <c r="D22" s="473"/>
      <c r="E22" s="82" t="s">
        <v>16</v>
      </c>
      <c r="F22" s="41">
        <f>F17/F9</f>
        <v>66.983870967741936</v>
      </c>
    </row>
    <row r="23" spans="1:6" x14ac:dyDescent="0.3">
      <c r="A23" s="470"/>
      <c r="B23" s="74" t="s">
        <v>9</v>
      </c>
      <c r="C23" s="45">
        <f t="shared" ref="C23" si="1">(C20-C21)/C21</f>
        <v>-0.44712095300777366</v>
      </c>
      <c r="D23" s="473"/>
      <c r="E23" s="74" t="s">
        <v>9</v>
      </c>
      <c r="F23" s="40">
        <f t="shared" ref="F23" si="2">(F20-F21)/F21</f>
        <v>0.15749660386881756</v>
      </c>
    </row>
    <row r="24" spans="1:6" x14ac:dyDescent="0.3">
      <c r="A24" s="471"/>
      <c r="B24" s="83" t="s">
        <v>13</v>
      </c>
      <c r="C24" s="45">
        <f t="shared" ref="C24" si="3">(C20-C22)/C22</f>
        <v>-0.49358788734754816</v>
      </c>
      <c r="D24" s="474"/>
      <c r="E24" s="83" t="s">
        <v>13</v>
      </c>
      <c r="F24" s="36">
        <f t="shared" ref="F24" si="4">(F20-F22)/F22</f>
        <v>0.16410267367104939</v>
      </c>
    </row>
  </sheetData>
  <mergeCells count="2">
    <mergeCell ref="A4:A24"/>
    <mergeCell ref="D4:D24"/>
  </mergeCells>
  <conditionalFormatting sqref="B14">
    <cfRule type="cellIs" dxfId="21" priority="63" operator="greaterThan">
      <formula>0</formula>
    </cfRule>
    <cfRule type="cellIs" dxfId="20" priority="66" operator="lessThan">
      <formula>0</formula>
    </cfRule>
  </conditionalFormatting>
  <conditionalFormatting sqref="B19">
    <cfRule type="cellIs" dxfId="19" priority="65" operator="lessThan">
      <formula>0</formula>
    </cfRule>
  </conditionalFormatting>
  <conditionalFormatting sqref="B6:C6">
    <cfRule type="cellIs" dxfId="18" priority="5" operator="greaterThan">
      <formula>0</formula>
    </cfRule>
    <cfRule type="cellIs" dxfId="17" priority="6" operator="lessThan">
      <formula>0</formula>
    </cfRule>
  </conditionalFormatting>
  <conditionalFormatting sqref="B10:C11">
    <cfRule type="cellIs" dxfId="16" priority="7" operator="greaterThan">
      <formula>0</formula>
    </cfRule>
  </conditionalFormatting>
  <conditionalFormatting sqref="B11:C11">
    <cfRule type="cellIs" dxfId="15" priority="8" operator="lessThan">
      <formula>0</formula>
    </cfRule>
  </conditionalFormatting>
  <conditionalFormatting sqref="B18:C19">
    <cfRule type="cellIs" dxfId="14" priority="41" operator="greaterThan">
      <formula>0</formula>
    </cfRule>
  </conditionalFormatting>
  <conditionalFormatting sqref="B23:C24">
    <cfRule type="cellIs" dxfId="13" priority="1" operator="greaterThan">
      <formula>0</formula>
    </cfRule>
    <cfRule type="cellIs" dxfId="12" priority="2" operator="lessThan">
      <formula>0</formula>
    </cfRule>
  </conditionalFormatting>
  <conditionalFormatting sqref="C18:C19">
    <cfRule type="cellIs" dxfId="11" priority="42" operator="lessThan">
      <formula>0</formula>
    </cfRule>
  </conditionalFormatting>
  <conditionalFormatting sqref="E11 E19 E23:E24">
    <cfRule type="cellIs" dxfId="10" priority="22" operator="lessThan">
      <formula>0</formula>
    </cfRule>
  </conditionalFormatting>
  <conditionalFormatting sqref="E14">
    <cfRule type="cellIs" dxfId="9" priority="20" operator="greaterThan">
      <formula>0</formula>
    </cfRule>
    <cfRule type="cellIs" dxfId="8" priority="23" operator="lessThan">
      <formula>0</formula>
    </cfRule>
  </conditionalFormatting>
  <conditionalFormatting sqref="E6:F6">
    <cfRule type="cellIs" dxfId="7" priority="15" operator="greaterThan">
      <formula>0</formula>
    </cfRule>
    <cfRule type="cellIs" dxfId="6" priority="16" operator="lessThan">
      <formula>0</formula>
    </cfRule>
  </conditionalFormatting>
  <conditionalFormatting sqref="E10:F11">
    <cfRule type="cellIs" dxfId="5" priority="13" operator="greaterThan">
      <formula>0</formula>
    </cfRule>
  </conditionalFormatting>
  <conditionalFormatting sqref="E18:F19">
    <cfRule type="cellIs" dxfId="4" priority="11" operator="greaterThan">
      <formula>0</formula>
    </cfRule>
  </conditionalFormatting>
  <conditionalFormatting sqref="E23:F24">
    <cfRule type="cellIs" dxfId="3" priority="3" operator="greaterThan">
      <formula>0</formula>
    </cfRule>
  </conditionalFormatting>
  <conditionalFormatting sqref="F10:F11">
    <cfRule type="cellIs" dxfId="2" priority="14" operator="lessThan">
      <formula>0</formula>
    </cfRule>
  </conditionalFormatting>
  <conditionalFormatting sqref="F18:F19">
    <cfRule type="cellIs" dxfId="1" priority="12" operator="lessThan">
      <formula>0</formula>
    </cfRule>
  </conditionalFormatting>
  <conditionalFormatting sqref="F24">
    <cfRule type="cellIs" dxfId="0" priority="4" operator="lessThan">
      <formula>0</formula>
    </cfRule>
  </conditionalFormatting>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9CCF1-BF9C-4CA1-B7B9-189C3F1E1F5B}">
  <dimension ref="A1:G32"/>
  <sheetViews>
    <sheetView workbookViewId="0">
      <selection activeCell="K36" sqref="K36"/>
    </sheetView>
  </sheetViews>
  <sheetFormatPr baseColWidth="10" defaultColWidth="8.88671875" defaultRowHeight="14.4" x14ac:dyDescent="0.3"/>
  <cols>
    <col min="1" max="1" width="57" customWidth="1"/>
  </cols>
  <sheetData>
    <row r="1" spans="1:7" x14ac:dyDescent="0.3">
      <c r="A1" t="s">
        <v>307</v>
      </c>
      <c r="B1" t="s">
        <v>32</v>
      </c>
      <c r="C1" t="s">
        <v>33</v>
      </c>
      <c r="D1" t="s">
        <v>34</v>
      </c>
      <c r="E1" t="s">
        <v>35</v>
      </c>
      <c r="F1" t="s">
        <v>36</v>
      </c>
      <c r="G1" t="s">
        <v>37</v>
      </c>
    </row>
    <row r="2" spans="1:7" x14ac:dyDescent="0.3">
      <c r="A2" s="106" t="s">
        <v>308</v>
      </c>
      <c r="F2" s="106">
        <v>100</v>
      </c>
    </row>
    <row r="3" spans="1:7" x14ac:dyDescent="0.3">
      <c r="A3" s="106" t="s">
        <v>309</v>
      </c>
      <c r="F3" s="106">
        <v>100</v>
      </c>
    </row>
    <row r="4" spans="1:7" x14ac:dyDescent="0.3">
      <c r="A4" s="106" t="s">
        <v>310</v>
      </c>
      <c r="F4" s="106">
        <v>97</v>
      </c>
    </row>
    <row r="5" spans="1:7" x14ac:dyDescent="0.3">
      <c r="A5" s="106" t="s">
        <v>311</v>
      </c>
      <c r="F5" s="106">
        <v>100</v>
      </c>
    </row>
    <row r="6" spans="1:7" x14ac:dyDescent="0.3">
      <c r="A6" s="106" t="s">
        <v>312</v>
      </c>
      <c r="F6" s="106">
        <v>100</v>
      </c>
    </row>
    <row r="7" spans="1:7" x14ac:dyDescent="0.3">
      <c r="A7" s="106" t="s">
        <v>313</v>
      </c>
      <c r="F7" s="106">
        <v>50</v>
      </c>
    </row>
    <row r="8" spans="1:7" x14ac:dyDescent="0.3">
      <c r="A8" s="106" t="s">
        <v>314</v>
      </c>
      <c r="F8" s="106">
        <v>50</v>
      </c>
    </row>
    <row r="9" spans="1:7" x14ac:dyDescent="0.3">
      <c r="A9" s="106" t="s">
        <v>315</v>
      </c>
      <c r="F9" s="106">
        <v>100</v>
      </c>
    </row>
    <row r="10" spans="1:7" x14ac:dyDescent="0.3">
      <c r="A10" s="106" t="s">
        <v>316</v>
      </c>
      <c r="F10" s="106">
        <v>100</v>
      </c>
    </row>
    <row r="11" spans="1:7" x14ac:dyDescent="0.3">
      <c r="A11" s="106" t="s">
        <v>317</v>
      </c>
      <c r="F11" s="106">
        <v>100</v>
      </c>
    </row>
    <row r="12" spans="1:7" x14ac:dyDescent="0.3">
      <c r="A12" s="106" t="s">
        <v>318</v>
      </c>
      <c r="F12" s="106">
        <v>100</v>
      </c>
    </row>
    <row r="13" spans="1:7" x14ac:dyDescent="0.3">
      <c r="A13" s="106" t="s">
        <v>319</v>
      </c>
      <c r="F13" s="106">
        <v>100</v>
      </c>
    </row>
    <row r="14" spans="1:7" x14ac:dyDescent="0.3">
      <c r="A14" s="106" t="s">
        <v>320</v>
      </c>
      <c r="F14" s="106">
        <v>100</v>
      </c>
    </row>
    <row r="15" spans="1:7" x14ac:dyDescent="0.3">
      <c r="A15" s="106" t="s">
        <v>321</v>
      </c>
      <c r="F15" s="106">
        <v>100</v>
      </c>
    </row>
    <row r="16" spans="1:7" x14ac:dyDescent="0.3">
      <c r="A16" s="106" t="s">
        <v>322</v>
      </c>
      <c r="F16" s="106">
        <v>100</v>
      </c>
    </row>
    <row r="17" spans="1:6" x14ac:dyDescent="0.3">
      <c r="A17" s="106" t="s">
        <v>323</v>
      </c>
      <c r="F17" s="106">
        <v>100</v>
      </c>
    </row>
    <row r="18" spans="1:6" x14ac:dyDescent="0.3">
      <c r="A18" s="106" t="s">
        <v>324</v>
      </c>
    </row>
    <row r="19" spans="1:6" x14ac:dyDescent="0.3">
      <c r="A19" s="106" t="s">
        <v>325</v>
      </c>
    </row>
    <row r="20" spans="1:6" x14ac:dyDescent="0.3">
      <c r="A20" s="106" t="s">
        <v>314</v>
      </c>
    </row>
    <row r="21" spans="1:6" x14ac:dyDescent="0.3">
      <c r="A21" s="106" t="s">
        <v>326</v>
      </c>
    </row>
    <row r="22" spans="1:6" x14ac:dyDescent="0.3">
      <c r="A22" s="106" t="s">
        <v>317</v>
      </c>
    </row>
    <row r="23" spans="1:6" x14ac:dyDescent="0.3">
      <c r="A23" s="106" t="s">
        <v>327</v>
      </c>
    </row>
    <row r="24" spans="1:6" x14ac:dyDescent="0.3">
      <c r="A24" s="106" t="s">
        <v>328</v>
      </c>
    </row>
    <row r="25" spans="1:6" x14ac:dyDescent="0.3">
      <c r="A25" s="106" t="s">
        <v>329</v>
      </c>
    </row>
    <row r="26" spans="1:6" x14ac:dyDescent="0.3">
      <c r="A26" s="106" t="s">
        <v>321</v>
      </c>
    </row>
    <row r="27" spans="1:6" x14ac:dyDescent="0.3">
      <c r="A27" s="106" t="s">
        <v>330</v>
      </c>
    </row>
    <row r="28" spans="1:6" x14ac:dyDescent="0.3">
      <c r="A28" s="106" t="s">
        <v>323</v>
      </c>
    </row>
    <row r="29" spans="1:6" x14ac:dyDescent="0.3">
      <c r="A29" s="106" t="s">
        <v>331</v>
      </c>
    </row>
    <row r="30" spans="1:6" x14ac:dyDescent="0.3">
      <c r="A30" s="106" t="s">
        <v>308</v>
      </c>
    </row>
    <row r="31" spans="1:6" x14ac:dyDescent="0.3">
      <c r="A31" s="106" t="s">
        <v>315</v>
      </c>
    </row>
    <row r="32" spans="1:6" x14ac:dyDescent="0.3">
      <c r="A32" s="106" t="s">
        <v>332</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6CE815-AA91-4F8E-8E90-F40D8B306CC0}">
  <dimension ref="A3:F6"/>
  <sheetViews>
    <sheetView workbookViewId="0">
      <selection activeCell="AE56" sqref="AE56"/>
    </sheetView>
  </sheetViews>
  <sheetFormatPr baseColWidth="10" defaultColWidth="8.88671875" defaultRowHeight="14.4" x14ac:dyDescent="0.3"/>
  <cols>
    <col min="1" max="1" width="48.5546875" customWidth="1"/>
  </cols>
  <sheetData>
    <row r="3" spans="1:6" x14ac:dyDescent="0.3">
      <c r="A3" s="107"/>
      <c r="B3" s="110" t="s">
        <v>333</v>
      </c>
      <c r="C3" s="110" t="s">
        <v>334</v>
      </c>
      <c r="D3" s="110" t="s">
        <v>335</v>
      </c>
      <c r="E3" s="110" t="s">
        <v>336</v>
      </c>
      <c r="F3" s="110" t="s">
        <v>337</v>
      </c>
    </row>
    <row r="4" spans="1:6" x14ac:dyDescent="0.3">
      <c r="A4" s="107" t="s">
        <v>338</v>
      </c>
      <c r="B4" s="107"/>
      <c r="C4" s="107"/>
      <c r="D4" s="107"/>
      <c r="E4" s="108">
        <v>0.93559999999999999</v>
      </c>
      <c r="F4" s="108">
        <v>0.93500000000000005</v>
      </c>
    </row>
    <row r="5" spans="1:6" x14ac:dyDescent="0.3">
      <c r="A5" s="107" t="s">
        <v>339</v>
      </c>
      <c r="B5" s="107"/>
      <c r="C5" s="107"/>
      <c r="D5" s="107"/>
      <c r="E5" s="107">
        <v>84</v>
      </c>
      <c r="F5" s="107">
        <v>64</v>
      </c>
    </row>
    <row r="6" spans="1:6" x14ac:dyDescent="0.3">
      <c r="A6" s="107" t="s">
        <v>340</v>
      </c>
      <c r="B6" s="109">
        <f>B5/'Hebdo MF'!N6</f>
        <v>0</v>
      </c>
      <c r="C6" s="109">
        <f>C5/'Hebdo MF'!O6</f>
        <v>0</v>
      </c>
      <c r="D6" s="109">
        <f>D5/'Hebdo MF'!P6</f>
        <v>0</v>
      </c>
      <c r="E6" s="109">
        <f>E5/'Hebdo MF'!Q6</f>
        <v>0.36521739130434783</v>
      </c>
      <c r="F6" s="109">
        <f>F5/'Hebdo MF'!R6</f>
        <v>0.24060150375939848</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54046B-B2EB-43E7-8239-3E0AE9DC3C95}">
  <dimension ref="A1:BC74"/>
  <sheetViews>
    <sheetView tabSelected="1" workbookViewId="0">
      <pane xSplit="1" topLeftCell="B1" activePane="topRight" state="frozen"/>
      <selection pane="topRight" activeCell="B8" sqref="B8"/>
    </sheetView>
  </sheetViews>
  <sheetFormatPr baseColWidth="10" defaultColWidth="17.5546875" defaultRowHeight="14.4" x14ac:dyDescent="0.3"/>
  <cols>
    <col min="1" max="1" width="17.5546875" style="25"/>
    <col min="2" max="4" width="17.5546875" style="43"/>
    <col min="45" max="45" width="17.6640625" customWidth="1"/>
  </cols>
  <sheetData>
    <row r="1" spans="1:55" x14ac:dyDescent="0.3">
      <c r="A1" s="58"/>
      <c r="B1" s="225" t="s">
        <v>19</v>
      </c>
      <c r="C1" s="211" t="s">
        <v>20</v>
      </c>
      <c r="D1" s="28" t="s">
        <v>21</v>
      </c>
      <c r="E1" s="28" t="s">
        <v>22</v>
      </c>
      <c r="F1" s="28" t="s">
        <v>23</v>
      </c>
      <c r="G1" s="28" t="s">
        <v>24</v>
      </c>
      <c r="H1" s="28" t="s">
        <v>25</v>
      </c>
      <c r="I1" s="28" t="s">
        <v>26</v>
      </c>
      <c r="J1" s="28" t="s">
        <v>27</v>
      </c>
      <c r="K1" s="28" t="s">
        <v>28</v>
      </c>
      <c r="L1" s="28" t="s">
        <v>29</v>
      </c>
      <c r="M1" s="28" t="s">
        <v>30</v>
      </c>
      <c r="N1" s="28" t="s">
        <v>31</v>
      </c>
      <c r="O1" s="28" t="s">
        <v>32</v>
      </c>
      <c r="P1" s="28" t="s">
        <v>33</v>
      </c>
      <c r="Q1" s="28" t="s">
        <v>34</v>
      </c>
      <c r="R1" s="28" t="s">
        <v>35</v>
      </c>
      <c r="S1" s="28" t="s">
        <v>36</v>
      </c>
      <c r="T1" s="28" t="s">
        <v>37</v>
      </c>
      <c r="U1" s="28" t="s">
        <v>38</v>
      </c>
      <c r="V1" s="28" t="s">
        <v>39</v>
      </c>
      <c r="W1" s="28" t="s">
        <v>40</v>
      </c>
      <c r="X1" s="28" t="s">
        <v>41</v>
      </c>
      <c r="Y1" s="28" t="s">
        <v>42</v>
      </c>
      <c r="Z1" s="28" t="s">
        <v>43</v>
      </c>
      <c r="AA1" s="28" t="s">
        <v>44</v>
      </c>
      <c r="AB1" s="28" t="s">
        <v>45</v>
      </c>
      <c r="AC1" s="28" t="s">
        <v>46</v>
      </c>
      <c r="AD1" s="28" t="s">
        <v>47</v>
      </c>
      <c r="AE1" s="28" t="s">
        <v>48</v>
      </c>
      <c r="AF1" s="28" t="s">
        <v>49</v>
      </c>
      <c r="AG1" s="28" t="s">
        <v>50</v>
      </c>
      <c r="AH1" s="28" t="s">
        <v>51</v>
      </c>
      <c r="AI1" s="28" t="s">
        <v>52</v>
      </c>
      <c r="AJ1" s="28" t="s">
        <v>53</v>
      </c>
      <c r="AK1" s="28" t="s">
        <v>54</v>
      </c>
      <c r="AL1" s="28" t="s">
        <v>55</v>
      </c>
      <c r="AM1" s="28" t="s">
        <v>56</v>
      </c>
      <c r="AN1" s="28" t="s">
        <v>57</v>
      </c>
      <c r="AO1" s="28" t="s">
        <v>58</v>
      </c>
      <c r="AP1" s="28" t="s">
        <v>59</v>
      </c>
      <c r="AQ1" s="28" t="s">
        <v>60</v>
      </c>
      <c r="AR1" s="28" t="s">
        <v>61</v>
      </c>
      <c r="AS1" s="28" t="s">
        <v>62</v>
      </c>
      <c r="AT1" s="28" t="s">
        <v>63</v>
      </c>
      <c r="AU1" s="28" t="s">
        <v>64</v>
      </c>
      <c r="AV1" s="28" t="s">
        <v>65</v>
      </c>
      <c r="AW1" s="28" t="s">
        <v>66</v>
      </c>
      <c r="AX1" s="28" t="s">
        <v>67</v>
      </c>
      <c r="AY1" s="28" t="s">
        <v>68</v>
      </c>
      <c r="AZ1" s="28" t="s">
        <v>69</v>
      </c>
      <c r="BA1" s="28" t="s">
        <v>70</v>
      </c>
      <c r="BB1" s="28" t="s">
        <v>19</v>
      </c>
      <c r="BC1" s="28" t="s">
        <v>20</v>
      </c>
    </row>
    <row r="2" spans="1:55" ht="15.6" x14ac:dyDescent="0.3">
      <c r="A2" s="59"/>
      <c r="B2" s="226"/>
      <c r="C2" s="212"/>
      <c r="D2" s="29"/>
      <c r="E2" s="29"/>
      <c r="F2" s="29"/>
      <c r="G2" s="29"/>
      <c r="H2" s="29"/>
      <c r="I2" s="29"/>
      <c r="J2" s="29"/>
      <c r="K2" s="29"/>
      <c r="L2" s="29"/>
      <c r="M2" s="29"/>
      <c r="N2" s="29"/>
      <c r="O2" s="29"/>
      <c r="P2" s="29"/>
      <c r="Q2" s="29"/>
      <c r="R2" s="29"/>
      <c r="S2" s="29"/>
      <c r="T2" s="29"/>
      <c r="U2" s="29"/>
      <c r="V2" s="29"/>
      <c r="W2" s="29"/>
      <c r="X2" s="29"/>
      <c r="Y2" s="29"/>
      <c r="Z2" s="29"/>
      <c r="AA2" s="29"/>
      <c r="AB2" s="29"/>
      <c r="AC2" s="29"/>
      <c r="AD2" s="29"/>
      <c r="AE2" s="29"/>
      <c r="AF2" s="29"/>
      <c r="AG2" s="29"/>
      <c r="AH2" s="29"/>
      <c r="AI2" s="29"/>
      <c r="AJ2" s="29"/>
      <c r="AK2" s="29"/>
      <c r="AL2" s="29"/>
      <c r="AM2" s="29"/>
      <c r="AN2" s="29"/>
      <c r="AO2" s="29"/>
      <c r="AP2" s="29"/>
      <c r="AQ2" s="29"/>
      <c r="AR2" s="29"/>
      <c r="AS2" s="29"/>
      <c r="AT2" s="29"/>
      <c r="AU2" s="29"/>
      <c r="AV2" s="29"/>
      <c r="AW2" s="29"/>
      <c r="AX2" s="29"/>
      <c r="AY2" s="29"/>
      <c r="AZ2" s="29"/>
      <c r="BA2" s="29"/>
      <c r="BB2" s="29"/>
      <c r="BC2" s="29"/>
    </row>
    <row r="3" spans="1:55" x14ac:dyDescent="0.3">
      <c r="A3" s="61" t="s">
        <v>7</v>
      </c>
      <c r="B3" s="271">
        <f>SUM('ANR QUOTIDIEN'!B3:G3)</f>
        <v>1480</v>
      </c>
      <c r="C3" s="271">
        <f>SUM('ANR QUOTIDIEN'!H3:N3)</f>
        <v>1585</v>
      </c>
      <c r="D3" s="271">
        <f>SUM('ANR QUOTIDIEN'!O3:U3)</f>
        <v>1413</v>
      </c>
      <c r="E3" s="271">
        <f>SUM('ANR QUOTIDIEN'!V3:AB3)</f>
        <v>1561</v>
      </c>
      <c r="F3" s="271">
        <f>SUM('ANR QUOTIDIEN'!AC3:AI3)</f>
        <v>1518</v>
      </c>
      <c r="G3" s="271">
        <f>SUM('ANR QUOTIDIEN'!AJ3:AP3)</f>
        <v>1687</v>
      </c>
      <c r="H3" s="271">
        <f>SUM('ANR QUOTIDIEN'!AQ3:AW3)</f>
        <v>1515</v>
      </c>
      <c r="I3" s="271">
        <f>SUM('ANR QUOTIDIEN'!AX3:BD3)</f>
        <v>1753</v>
      </c>
      <c r="J3" s="271">
        <f>SUM('ANR QUOTIDIEN'!BE3:BK3)</f>
        <v>1750</v>
      </c>
      <c r="K3" s="271">
        <f>SUM('ANR QUOTIDIEN'!BL3:BR3)</f>
        <v>1752</v>
      </c>
      <c r="L3" s="271">
        <f>SUM('ANR QUOTIDIEN'!BS3:BY3)</f>
        <v>1912</v>
      </c>
      <c r="M3" s="271">
        <f>SUM('ANR QUOTIDIEN'!BZ3:CF3)</f>
        <v>2071</v>
      </c>
      <c r="N3" s="271">
        <f>SUM('ANR QUOTIDIEN'!CG3:CM3)</f>
        <v>2040</v>
      </c>
      <c r="O3" s="271">
        <f>SUM('ANR QUOTIDIEN'!CN3:CT3)</f>
        <v>1822</v>
      </c>
      <c r="P3" s="271">
        <f>SUM('ANR QUOTIDIEN'!CU3:DA3)</f>
        <v>1822</v>
      </c>
      <c r="Q3" s="271">
        <f>SUM('ANR QUOTIDIEN'!DB3:DH3)</f>
        <v>1984</v>
      </c>
      <c r="R3" s="271">
        <f>SUM('ANR QUOTIDIEN'!DI3:DO3)</f>
        <v>1882</v>
      </c>
      <c r="S3" s="271">
        <f>SUM('ANR QUOTIDIEN'!DP3:DV3)</f>
        <v>2369</v>
      </c>
      <c r="T3" s="271">
        <f>SUM('ANR QUOTIDIEN'!DW3:EC3)</f>
        <v>2983</v>
      </c>
      <c r="U3" s="271">
        <f>SUM('ANR QUOTIDIEN'!ED3:EJ3)</f>
        <v>7904</v>
      </c>
      <c r="V3" s="271">
        <f>SUM('ANR QUOTIDIEN'!EK3:EQ3)</f>
        <v>1980</v>
      </c>
      <c r="W3" s="271">
        <f>SUM('ANR QUOTIDIEN'!ER3:EX3)</f>
        <v>2154</v>
      </c>
      <c r="X3" s="368">
        <f>SUM('ANR QUOTIDIEN'!EY3:FE3)</f>
        <v>1990</v>
      </c>
      <c r="Y3" s="368">
        <f>SUM('ANR QUOTIDIEN'!FF3:FL3)</f>
        <v>1801</v>
      </c>
      <c r="Z3" s="368">
        <f>SUM('ANR QUOTIDIEN'!FM3:FS3)</f>
        <v>1721</v>
      </c>
      <c r="AA3" s="368">
        <f>SUM('ANR QUOTIDIEN'!FT3:FZ3)</f>
        <v>1763</v>
      </c>
      <c r="AB3" s="368">
        <f>SUM('ANR QUOTIDIEN'!GA3:GG3)</f>
        <v>1720</v>
      </c>
      <c r="AC3" s="368">
        <f>SUM('ANR QUOTIDIEN'!GH$3:GN$3)</f>
        <v>1443</v>
      </c>
      <c r="AD3" s="368"/>
      <c r="AE3" s="368"/>
      <c r="AF3" s="57"/>
      <c r="AG3" s="57"/>
      <c r="AH3" s="57"/>
      <c r="AI3" s="57"/>
      <c r="AJ3" s="57"/>
      <c r="AK3" s="57"/>
      <c r="AL3" s="57"/>
      <c r="AM3" s="57"/>
      <c r="AN3" s="57"/>
      <c r="AO3" s="57"/>
      <c r="AP3" s="57"/>
      <c r="AQ3" s="57"/>
      <c r="AR3" s="57"/>
      <c r="AS3" s="57"/>
      <c r="AT3" s="57"/>
      <c r="AU3" s="57"/>
      <c r="AV3" s="57"/>
      <c r="AW3" s="57"/>
      <c r="AX3" s="57"/>
      <c r="AY3" s="57"/>
      <c r="AZ3" s="57"/>
      <c r="BA3" s="57"/>
      <c r="BB3" s="57"/>
      <c r="BC3" s="57"/>
    </row>
    <row r="4" spans="1:55" x14ac:dyDescent="0.3">
      <c r="A4" s="60" t="s">
        <v>8</v>
      </c>
      <c r="B4" s="227">
        <v>1844</v>
      </c>
      <c r="C4" s="213">
        <v>2114</v>
      </c>
      <c r="D4" s="31">
        <v>2456</v>
      </c>
      <c r="E4" s="31">
        <v>2340</v>
      </c>
      <c r="F4" s="31">
        <v>2379</v>
      </c>
      <c r="G4" s="31">
        <v>2164</v>
      </c>
      <c r="H4" s="31">
        <v>2487</v>
      </c>
      <c r="I4" s="31">
        <v>2055</v>
      </c>
      <c r="J4" s="31">
        <v>2331</v>
      </c>
      <c r="K4" s="31">
        <v>2299</v>
      </c>
      <c r="L4" s="31">
        <v>2006</v>
      </c>
      <c r="M4" s="31">
        <v>2622</v>
      </c>
      <c r="N4" s="31">
        <v>1170</v>
      </c>
      <c r="O4" s="31">
        <v>1739</v>
      </c>
      <c r="P4" s="31">
        <v>2028</v>
      </c>
      <c r="Q4" s="31">
        <v>2136</v>
      </c>
      <c r="R4" s="31">
        <v>2438</v>
      </c>
      <c r="S4" s="31">
        <v>2697</v>
      </c>
      <c r="T4" s="31">
        <v>3883</v>
      </c>
      <c r="U4" s="31">
        <v>7754</v>
      </c>
      <c r="V4" s="31">
        <v>2299</v>
      </c>
      <c r="W4" s="31">
        <v>3143</v>
      </c>
      <c r="X4" s="31">
        <v>2569</v>
      </c>
      <c r="Y4" s="31">
        <v>1998</v>
      </c>
      <c r="Z4" s="31">
        <v>2020</v>
      </c>
      <c r="AA4" s="31">
        <v>1881</v>
      </c>
      <c r="AB4" s="31">
        <v>1828</v>
      </c>
      <c r="AC4" s="31">
        <v>1812</v>
      </c>
      <c r="AD4" s="31">
        <v>1935</v>
      </c>
      <c r="AE4" s="31">
        <v>2008</v>
      </c>
      <c r="AF4" s="31">
        <v>2283</v>
      </c>
      <c r="AG4" s="31">
        <v>1948</v>
      </c>
      <c r="AH4" s="347">
        <v>2280</v>
      </c>
      <c r="AI4" s="347">
        <v>4577</v>
      </c>
      <c r="AJ4" s="347">
        <v>2189</v>
      </c>
      <c r="AK4" s="347">
        <v>1931</v>
      </c>
      <c r="AL4" s="347">
        <v>1812</v>
      </c>
      <c r="AM4" s="347">
        <v>1847</v>
      </c>
      <c r="AN4" s="347">
        <v>1837</v>
      </c>
      <c r="AO4" s="347">
        <v>1603</v>
      </c>
      <c r="AP4" s="347">
        <v>1304</v>
      </c>
      <c r="AQ4" s="347">
        <v>1202</v>
      </c>
      <c r="AR4" s="347">
        <v>1145</v>
      </c>
      <c r="AS4" s="347">
        <v>1159</v>
      </c>
      <c r="AT4" s="347">
        <v>1108</v>
      </c>
      <c r="AU4" s="347">
        <v>1155</v>
      </c>
      <c r="AV4" s="347">
        <v>1115</v>
      </c>
      <c r="AW4" s="347">
        <v>1378</v>
      </c>
      <c r="AX4" s="347">
        <v>1316</v>
      </c>
      <c r="AY4" s="347">
        <v>1293</v>
      </c>
      <c r="AZ4" s="347">
        <v>1432</v>
      </c>
      <c r="BA4" s="347">
        <v>1610</v>
      </c>
      <c r="BB4" s="347">
        <v>1432</v>
      </c>
      <c r="BC4" s="347">
        <v>1610</v>
      </c>
    </row>
    <row r="5" spans="1:55" x14ac:dyDescent="0.3">
      <c r="A5" s="209" t="s">
        <v>9</v>
      </c>
      <c r="B5" s="228">
        <f t="shared" ref="B5:H5" si="0">(B3-B4)/B4</f>
        <v>-0.19739696312364424</v>
      </c>
      <c r="C5" s="214">
        <f t="shared" si="0"/>
        <v>-0.25023651844843897</v>
      </c>
      <c r="D5" s="27">
        <f t="shared" si="0"/>
        <v>-0.42467426710097722</v>
      </c>
      <c r="E5" s="27">
        <f t="shared" si="0"/>
        <v>-0.33290598290598289</v>
      </c>
      <c r="F5" s="27">
        <f t="shared" si="0"/>
        <v>-0.36191677175283732</v>
      </c>
      <c r="G5" s="27">
        <f t="shared" si="0"/>
        <v>-0.22042513863216265</v>
      </c>
      <c r="H5" s="27">
        <f t="shared" si="0"/>
        <v>-0.39083232810615198</v>
      </c>
      <c r="I5" s="27">
        <f t="shared" ref="I5:N5" si="1">(I3-I4)/I4</f>
        <v>-0.14695863746958637</v>
      </c>
      <c r="J5" s="27">
        <f t="shared" si="1"/>
        <v>-0.24924924924924924</v>
      </c>
      <c r="K5" s="27">
        <f t="shared" si="1"/>
        <v>-0.23792953458025229</v>
      </c>
      <c r="L5" s="27">
        <f t="shared" si="1"/>
        <v>-4.6859421734795612E-2</v>
      </c>
      <c r="M5" s="27">
        <f t="shared" si="1"/>
        <v>-0.21014492753623187</v>
      </c>
      <c r="N5" s="27">
        <f t="shared" si="1"/>
        <v>0.74358974358974361</v>
      </c>
      <c r="O5" s="27">
        <f t="shared" ref="O5:X5" si="2">(O3-O4)/O4</f>
        <v>4.7728579643473261E-2</v>
      </c>
      <c r="P5" s="27">
        <f t="shared" si="2"/>
        <v>-0.10157790927021697</v>
      </c>
      <c r="Q5" s="27">
        <f t="shared" si="2"/>
        <v>-7.116104868913857E-2</v>
      </c>
      <c r="R5" s="27">
        <f t="shared" si="2"/>
        <v>-0.2280557834290402</v>
      </c>
      <c r="S5" s="27">
        <f t="shared" si="2"/>
        <v>-0.12161661104931405</v>
      </c>
      <c r="T5" s="27">
        <f>(T3-T4)/T4</f>
        <v>-0.23177955189286634</v>
      </c>
      <c r="U5" s="27">
        <f t="shared" si="2"/>
        <v>1.9344854268764509E-2</v>
      </c>
      <c r="V5" s="27">
        <f t="shared" si="2"/>
        <v>-0.13875598086124402</v>
      </c>
      <c r="W5" s="27">
        <f t="shared" si="2"/>
        <v>-0.31466751511294944</v>
      </c>
      <c r="X5" s="27">
        <f t="shared" si="2"/>
        <v>-0.22537952510704554</v>
      </c>
      <c r="Y5" s="27">
        <f>(Y3-Y4)/Y4</f>
        <v>-9.8598598598598597E-2</v>
      </c>
      <c r="Z5" s="27">
        <f>(Z3-Z4)/Z4</f>
        <v>-0.14801980198019801</v>
      </c>
      <c r="AA5" s="27">
        <f>(AA3-AA4)/AA4</f>
        <v>-6.2732589048378529E-2</v>
      </c>
      <c r="AB5" s="27">
        <f>(AB3-AB4)/AB4</f>
        <v>-5.9080962800875277E-2</v>
      </c>
      <c r="AC5" s="27">
        <f>(AC3-AC4)/AC4</f>
        <v>-0.20364238410596028</v>
      </c>
      <c r="AD5" s="27">
        <f t="shared" ref="AD5:AG5" si="3">(AD3-AD4)/AD4</f>
        <v>-1</v>
      </c>
      <c r="AE5" s="27">
        <f t="shared" si="3"/>
        <v>-1</v>
      </c>
      <c r="AF5" s="27">
        <f t="shared" si="3"/>
        <v>-1</v>
      </c>
      <c r="AG5" s="27">
        <f t="shared" si="3"/>
        <v>-1</v>
      </c>
      <c r="AH5" s="27">
        <f t="shared" ref="AH5:AI5" si="4">(AH3-AH4)/AH4</f>
        <v>-1</v>
      </c>
      <c r="AI5" s="27">
        <f t="shared" si="4"/>
        <v>-1</v>
      </c>
      <c r="AJ5" s="27">
        <f t="shared" ref="AJ5:AL5" si="5">(AJ3-AJ4)/AJ4</f>
        <v>-1</v>
      </c>
      <c r="AK5" s="27">
        <f t="shared" si="5"/>
        <v>-1</v>
      </c>
      <c r="AL5" s="27">
        <f t="shared" si="5"/>
        <v>-1</v>
      </c>
      <c r="AM5" s="27">
        <f t="shared" ref="AM5:AN5" si="6">(AM3-AM4)/AM4</f>
        <v>-1</v>
      </c>
      <c r="AN5" s="27">
        <f t="shared" si="6"/>
        <v>-1</v>
      </c>
      <c r="AO5" s="27">
        <f t="shared" ref="AO5:AP5" si="7">(AO3-AO4)/AO4</f>
        <v>-1</v>
      </c>
      <c r="AP5" s="27">
        <f t="shared" si="7"/>
        <v>-1</v>
      </c>
      <c r="AQ5" s="27">
        <f t="shared" ref="AQ5:AR5" si="8">(AQ3-AQ4)/AQ4</f>
        <v>-1</v>
      </c>
      <c r="AR5" s="27">
        <f t="shared" si="8"/>
        <v>-1</v>
      </c>
      <c r="AS5" s="27">
        <f t="shared" ref="AS5:AY5" si="9">(AS3-AS4)/AS4</f>
        <v>-1</v>
      </c>
      <c r="AT5" s="27">
        <f t="shared" si="9"/>
        <v>-1</v>
      </c>
      <c r="AU5" s="27">
        <f t="shared" si="9"/>
        <v>-1</v>
      </c>
      <c r="AV5" s="27">
        <f t="shared" si="9"/>
        <v>-1</v>
      </c>
      <c r="AW5" s="27">
        <f t="shared" si="9"/>
        <v>-1</v>
      </c>
      <c r="AX5" s="27">
        <f t="shared" si="9"/>
        <v>-1</v>
      </c>
      <c r="AY5" s="27">
        <f t="shared" si="9"/>
        <v>-1</v>
      </c>
      <c r="AZ5" s="27">
        <f t="shared" ref="AZ5:BC5" si="10">(AZ3-AZ4)/AZ4</f>
        <v>-1</v>
      </c>
      <c r="BA5" s="27">
        <f t="shared" si="10"/>
        <v>-1</v>
      </c>
      <c r="BB5" s="27">
        <f t="shared" si="10"/>
        <v>-1</v>
      </c>
      <c r="BC5" s="27">
        <f t="shared" si="10"/>
        <v>-1</v>
      </c>
    </row>
    <row r="6" spans="1:55" x14ac:dyDescent="0.3">
      <c r="A6" s="61" t="s">
        <v>10</v>
      </c>
      <c r="B6" s="271">
        <f>SUM('ANR QUOTIDIEN'!B6:G6)</f>
        <v>37</v>
      </c>
      <c r="C6" s="271">
        <f>SUM('ANR QUOTIDIEN'!H6:N6)</f>
        <v>39</v>
      </c>
      <c r="D6" s="271">
        <f>SUM('ANR QUOTIDIEN'!O6:U6)</f>
        <v>39</v>
      </c>
      <c r="E6" s="271">
        <f>SUM('ANR QUOTIDIEN'!V6:AB6)</f>
        <v>43</v>
      </c>
      <c r="F6" s="271">
        <f>SUM('ANR QUOTIDIEN'!AC6:AI6)</f>
        <v>31</v>
      </c>
      <c r="G6" s="271">
        <f>SUM('ANR QUOTIDIEN'!AJ6:AP6)</f>
        <v>26</v>
      </c>
      <c r="H6" s="271">
        <f>SUM('ANR QUOTIDIEN'!AQ6:AW6)</f>
        <v>38</v>
      </c>
      <c r="I6" s="271">
        <f>SUM('ANR QUOTIDIEN'!AX6:BD6)</f>
        <v>42</v>
      </c>
      <c r="J6" s="271">
        <f>SUM('ANR QUOTIDIEN'!BE6:BK6)</f>
        <v>41</v>
      </c>
      <c r="K6" s="271">
        <f>SUM('ANR QUOTIDIEN'!BL6:BR6)</f>
        <v>42</v>
      </c>
      <c r="L6" s="271">
        <f>SUM('ANR QUOTIDIEN'!BS6:BY6)</f>
        <v>41</v>
      </c>
      <c r="M6" s="271">
        <f>SUM('ANR QUOTIDIEN'!BZ6:CF6)</f>
        <v>52</v>
      </c>
      <c r="N6" s="271">
        <f>SUM('ANR QUOTIDIEN'!CG6:CM6)</f>
        <v>29</v>
      </c>
      <c r="O6" s="271">
        <f>SUM('ANR QUOTIDIEN'!CN6:CT6)</f>
        <v>34</v>
      </c>
      <c r="P6" s="271">
        <f>SUM('ANR QUOTIDIEN'!CU6:DA6)</f>
        <v>33</v>
      </c>
      <c r="Q6" s="271">
        <f>SUM('ANR QUOTIDIEN'!DB6:DH6)</f>
        <v>48</v>
      </c>
      <c r="R6" s="271">
        <f>SUM('ANR QUOTIDIEN'!DI6:DO6)</f>
        <v>36</v>
      </c>
      <c r="S6" s="271">
        <f>SUM('ANR QUOTIDIEN'!DP6:DV6)</f>
        <v>45</v>
      </c>
      <c r="T6" s="271">
        <f>SUM('ANR QUOTIDIEN'!DW6:EC6)</f>
        <v>69</v>
      </c>
      <c r="U6" s="271">
        <f>SUM('ANR QUOTIDIEN'!ED6:EJ6)</f>
        <v>163</v>
      </c>
      <c r="V6" s="271">
        <f>SUM('ANR QUOTIDIEN'!EK6:EQ6)</f>
        <v>45</v>
      </c>
      <c r="W6" s="271">
        <f>SUM('ANR QUOTIDIEN'!ER6:EX6)</f>
        <v>44</v>
      </c>
      <c r="X6" s="368">
        <f>SUM('ANR QUOTIDIEN'!EY6:FE6)</f>
        <v>42</v>
      </c>
      <c r="Y6" s="368">
        <f>SUM('ANR QUOTIDIEN'!FF6:FL6)</f>
        <v>24</v>
      </c>
      <c r="Z6" s="70"/>
      <c r="AA6" s="70"/>
      <c r="AB6" s="70"/>
      <c r="AC6" s="368">
        <f>SUM('ANR QUOTIDIEN'!GH$6:GN$6)</f>
        <v>44</v>
      </c>
      <c r="AD6" s="70"/>
      <c r="AE6" s="70"/>
      <c r="AF6" s="70"/>
      <c r="AG6" s="70"/>
      <c r="AH6" s="70"/>
      <c r="AI6" s="70"/>
      <c r="AJ6" s="70"/>
      <c r="AK6" s="70"/>
      <c r="AL6" s="70"/>
      <c r="AM6" s="70"/>
      <c r="AN6" s="70"/>
      <c r="AO6" s="70"/>
      <c r="AP6" s="70"/>
      <c r="AQ6" s="70"/>
      <c r="AR6" s="70"/>
      <c r="AS6" s="70"/>
      <c r="AT6" s="70"/>
      <c r="AU6" s="70"/>
      <c r="AV6" s="70"/>
      <c r="AW6" s="70"/>
      <c r="AX6" s="70"/>
      <c r="AY6" s="70"/>
      <c r="AZ6" s="70"/>
      <c r="BA6" s="70"/>
      <c r="BB6" s="70"/>
      <c r="BC6" s="70"/>
    </row>
    <row r="7" spans="1:55" x14ac:dyDescent="0.3">
      <c r="A7" s="62" t="s">
        <v>9</v>
      </c>
      <c r="B7" s="229">
        <v>51</v>
      </c>
      <c r="C7" s="215">
        <v>47</v>
      </c>
      <c r="D7" s="33">
        <v>57</v>
      </c>
      <c r="E7" s="33">
        <v>41</v>
      </c>
      <c r="F7" s="33">
        <v>33</v>
      </c>
      <c r="G7" s="33">
        <v>56</v>
      </c>
      <c r="H7" s="33">
        <v>34</v>
      </c>
      <c r="I7" s="33">
        <v>46</v>
      </c>
      <c r="J7" s="33">
        <v>65</v>
      </c>
      <c r="K7" s="33">
        <v>51</v>
      </c>
      <c r="L7" s="33">
        <v>50</v>
      </c>
      <c r="M7" s="33">
        <v>71</v>
      </c>
      <c r="N7" s="33">
        <v>30</v>
      </c>
      <c r="O7" s="33">
        <v>26</v>
      </c>
      <c r="P7" s="33">
        <v>47</v>
      </c>
      <c r="Q7" s="33">
        <v>36</v>
      </c>
      <c r="R7" s="33">
        <v>43</v>
      </c>
      <c r="S7" s="33">
        <v>66</v>
      </c>
      <c r="T7" s="33">
        <v>85</v>
      </c>
      <c r="U7" s="33">
        <v>109</v>
      </c>
      <c r="V7" s="33">
        <v>28</v>
      </c>
      <c r="W7" s="33">
        <v>68</v>
      </c>
      <c r="X7" s="33">
        <v>48</v>
      </c>
      <c r="Y7" s="33">
        <v>35</v>
      </c>
      <c r="Z7" s="33">
        <v>34</v>
      </c>
      <c r="AA7" s="33">
        <v>35</v>
      </c>
      <c r="AB7" s="33">
        <v>35</v>
      </c>
      <c r="AC7" s="33">
        <v>45</v>
      </c>
      <c r="AD7" s="33">
        <v>55</v>
      </c>
      <c r="AE7" s="33">
        <v>42</v>
      </c>
      <c r="AF7" s="33">
        <v>46</v>
      </c>
      <c r="AG7" s="33">
        <v>46</v>
      </c>
      <c r="AH7" s="33">
        <v>44</v>
      </c>
      <c r="AI7" s="33">
        <v>209</v>
      </c>
      <c r="AJ7" s="33">
        <v>41</v>
      </c>
      <c r="AK7" s="33">
        <v>46</v>
      </c>
      <c r="AL7" s="33">
        <v>45</v>
      </c>
      <c r="AM7" s="33">
        <v>37</v>
      </c>
      <c r="AN7" s="33">
        <v>33</v>
      </c>
      <c r="AO7" s="33">
        <v>39</v>
      </c>
      <c r="AP7" s="33">
        <v>32</v>
      </c>
      <c r="AQ7" s="33">
        <v>35</v>
      </c>
      <c r="AR7" s="33">
        <v>28</v>
      </c>
      <c r="AS7" s="33">
        <v>27</v>
      </c>
      <c r="AT7" s="33">
        <v>18</v>
      </c>
      <c r="AU7" s="33">
        <v>15</v>
      </c>
      <c r="AV7" s="33">
        <v>18</v>
      </c>
      <c r="AW7" s="33">
        <v>31</v>
      </c>
      <c r="AX7" s="33">
        <v>37</v>
      </c>
      <c r="AY7" s="33">
        <v>35</v>
      </c>
      <c r="AZ7" s="33">
        <v>48</v>
      </c>
      <c r="BA7" s="33">
        <v>47</v>
      </c>
      <c r="BB7" s="33">
        <v>47</v>
      </c>
      <c r="BC7" s="33"/>
    </row>
    <row r="8" spans="1:55" x14ac:dyDescent="0.3">
      <c r="A8" s="63" t="s">
        <v>11</v>
      </c>
      <c r="B8" s="230">
        <f>SUM('ANR QUOTIDIEN'!B8:G8)</f>
        <v>38.919360147563125</v>
      </c>
      <c r="C8" s="216">
        <f>SUM('ANR QUOTIDIEN'!H8:N8)</f>
        <v>48.311011787333669</v>
      </c>
      <c r="D8" s="216">
        <f>SUM('ANR QUOTIDIEN'!O8:U8)</f>
        <v>60.798787741218312</v>
      </c>
      <c r="E8" s="216">
        <f>SUM('ANR QUOTIDIEN'!V8:AB8)</f>
        <v>41.566583932218272</v>
      </c>
      <c r="F8" s="34">
        <f>SUM('ANR QUOTIDIEN'!AC8:AI8)</f>
        <v>33.324794651270217</v>
      </c>
      <c r="G8" s="34">
        <f>SUM('ANR QUOTIDIEN'!AJ8:AP8)</f>
        <v>60.888291384890209</v>
      </c>
      <c r="H8" s="34">
        <f>SUM('ANR QUOTIDIEN'!AQ8:AW8)</f>
        <v>39.570441901999295</v>
      </c>
      <c r="I8" s="34">
        <f>SUM('ANR QUOTIDIEN'!AX8:BD8)</f>
        <v>51.244730937914554</v>
      </c>
      <c r="J8" s="34">
        <f>SUM('ANR QUOTIDIEN'!BE8:BK8)</f>
        <v>52.82539390821556</v>
      </c>
      <c r="K8" s="34">
        <f>SUM('ANR QUOTIDIEN'!BL8:BR8)</f>
        <v>43.386499806968985</v>
      </c>
      <c r="L8" s="34">
        <f>SUM('ANR QUOTIDIEN'!BS8:BY8)</f>
        <v>65.056235501510542</v>
      </c>
      <c r="M8" s="34">
        <f>SUM('ANR QUOTIDIEN'!BZ8:CF8)</f>
        <v>85.380824781536319</v>
      </c>
      <c r="N8" s="34">
        <f>SUM('ANR QUOTIDIEN'!CG8:CM8)</f>
        <v>27.632134972200891</v>
      </c>
      <c r="O8" s="34">
        <f>SUM('ANR QUOTIDIEN'!CN8:CT8)</f>
        <v>25.263489006491255</v>
      </c>
      <c r="P8" s="34">
        <f>SUM('ANR QUOTIDIEN'!CU8:DA8)</f>
        <v>41.635474847688691</v>
      </c>
      <c r="Q8" s="34">
        <f>SUM('ANR QUOTIDIEN'!DB8:DH8)</f>
        <v>35.124964994174313</v>
      </c>
      <c r="R8" s="34">
        <f>SUM('ANR QUOTIDIEN'!DI8:DO8)</f>
        <v>44.513681494208704</v>
      </c>
      <c r="S8" s="34">
        <f>SUM('ANR QUOTIDIEN'!DP8:DV8)</f>
        <v>57.194942137356882</v>
      </c>
      <c r="T8" s="34">
        <f>SUM('ANR QUOTIDIEN'!DW8:EC8)</f>
        <v>67.445273455190019</v>
      </c>
      <c r="U8" s="34">
        <f>SUM('ANR QUOTIDIEN'!ED8:EJ8)</f>
        <v>127.15915437439664</v>
      </c>
      <c r="V8" s="34">
        <f>SUM('ANR QUOTIDIEN'!EK8:EQ8)</f>
        <v>24.320668477034651</v>
      </c>
      <c r="W8" s="34">
        <f>SUM('ANR QUOTIDIEN'!ER8:EX8)</f>
        <v>71.105817340417929</v>
      </c>
      <c r="X8" s="369">
        <f>SUM('ANR QUOTIDIEN'!EY8:FE8)</f>
        <v>51.277768672201447</v>
      </c>
      <c r="Y8" s="369">
        <f>SUM('ANR QUOTIDIEN'!FF8:FL8)</f>
        <v>38.32909098100869</v>
      </c>
      <c r="Z8" s="34"/>
      <c r="AA8" s="34"/>
      <c r="AB8" s="34"/>
      <c r="AC8" s="34"/>
      <c r="AD8" s="34"/>
      <c r="AE8" s="34"/>
      <c r="AF8" s="34"/>
      <c r="AG8" s="34"/>
      <c r="AH8" s="34"/>
      <c r="AI8" s="34"/>
      <c r="AJ8" s="34"/>
      <c r="AK8" s="34"/>
      <c r="AL8" s="34"/>
      <c r="AM8" s="34"/>
      <c r="AN8" s="34"/>
      <c r="AO8" s="34"/>
      <c r="AP8" s="34"/>
      <c r="AQ8" s="34"/>
      <c r="AR8" s="34"/>
      <c r="AS8" s="34"/>
      <c r="AT8" s="34"/>
      <c r="AU8" s="34"/>
      <c r="AV8" s="34"/>
      <c r="AW8" s="34"/>
      <c r="AX8" s="34"/>
      <c r="AY8" s="34"/>
      <c r="AZ8" s="34"/>
      <c r="BA8" s="34"/>
      <c r="BB8" s="34"/>
      <c r="BC8" s="34"/>
    </row>
    <row r="9" spans="1:55" x14ac:dyDescent="0.3">
      <c r="A9" s="60" t="s">
        <v>12</v>
      </c>
      <c r="B9" s="231">
        <f t="shared" ref="B9:AG9" si="11">(B6-B7)/B7</f>
        <v>-0.27450980392156865</v>
      </c>
      <c r="C9" s="217">
        <f t="shared" si="11"/>
        <v>-0.1702127659574468</v>
      </c>
      <c r="D9" s="40">
        <f t="shared" si="11"/>
        <v>-0.31578947368421051</v>
      </c>
      <c r="E9" s="40">
        <f t="shared" si="11"/>
        <v>4.878048780487805E-2</v>
      </c>
      <c r="F9" s="40">
        <f t="shared" si="11"/>
        <v>-6.0606060606060608E-2</v>
      </c>
      <c r="G9" s="40">
        <f t="shared" si="11"/>
        <v>-0.5357142857142857</v>
      </c>
      <c r="H9" s="40">
        <f t="shared" si="11"/>
        <v>0.11764705882352941</v>
      </c>
      <c r="I9" s="40">
        <f>(I6-I7)/I7</f>
        <v>-8.6956521739130432E-2</v>
      </c>
      <c r="J9" s="40">
        <f t="shared" si="11"/>
        <v>-0.36923076923076925</v>
      </c>
      <c r="K9" s="40">
        <f t="shared" si="11"/>
        <v>-0.17647058823529413</v>
      </c>
      <c r="L9" s="40">
        <f t="shared" si="11"/>
        <v>-0.18</v>
      </c>
      <c r="M9" s="40">
        <f t="shared" si="11"/>
        <v>-0.26760563380281688</v>
      </c>
      <c r="N9" s="40">
        <f t="shared" si="11"/>
        <v>-3.3333333333333333E-2</v>
      </c>
      <c r="O9" s="40">
        <f t="shared" si="11"/>
        <v>0.30769230769230771</v>
      </c>
      <c r="P9" s="40">
        <f t="shared" si="11"/>
        <v>-0.2978723404255319</v>
      </c>
      <c r="Q9" s="40">
        <f t="shared" si="11"/>
        <v>0.33333333333333331</v>
      </c>
      <c r="R9" s="40">
        <f t="shared" si="11"/>
        <v>-0.16279069767441862</v>
      </c>
      <c r="S9" s="40">
        <f t="shared" si="11"/>
        <v>-0.31818181818181818</v>
      </c>
      <c r="T9" s="40">
        <f t="shared" si="11"/>
        <v>-0.18823529411764706</v>
      </c>
      <c r="U9" s="40">
        <f t="shared" si="11"/>
        <v>0.49541284403669728</v>
      </c>
      <c r="V9" s="40">
        <f t="shared" si="11"/>
        <v>0.6071428571428571</v>
      </c>
      <c r="W9" s="40">
        <f t="shared" si="11"/>
        <v>-0.35294117647058826</v>
      </c>
      <c r="X9" s="40">
        <f t="shared" si="11"/>
        <v>-0.125</v>
      </c>
      <c r="Y9" s="40">
        <f t="shared" si="11"/>
        <v>-0.31428571428571428</v>
      </c>
      <c r="Z9" s="40">
        <f t="shared" si="11"/>
        <v>-1</v>
      </c>
      <c r="AA9" s="40">
        <f t="shared" si="11"/>
        <v>-1</v>
      </c>
      <c r="AB9" s="40">
        <f t="shared" si="11"/>
        <v>-1</v>
      </c>
      <c r="AC9" s="40">
        <f t="shared" si="11"/>
        <v>-2.2222222222222223E-2</v>
      </c>
      <c r="AD9" s="40">
        <f t="shared" si="11"/>
        <v>-1</v>
      </c>
      <c r="AE9" s="40">
        <f t="shared" si="11"/>
        <v>-1</v>
      </c>
      <c r="AF9" s="40">
        <f t="shared" si="11"/>
        <v>-1</v>
      </c>
      <c r="AG9" s="40">
        <f t="shared" si="11"/>
        <v>-1</v>
      </c>
      <c r="AH9" s="40">
        <f t="shared" ref="AH9:BC9" si="12">(AH6-AH7)/AH7</f>
        <v>-1</v>
      </c>
      <c r="AI9" s="40">
        <f t="shared" si="12"/>
        <v>-1</v>
      </c>
      <c r="AJ9" s="40">
        <f t="shared" si="12"/>
        <v>-1</v>
      </c>
      <c r="AK9" s="40">
        <f t="shared" si="12"/>
        <v>-1</v>
      </c>
      <c r="AL9" s="40">
        <f t="shared" si="12"/>
        <v>-1</v>
      </c>
      <c r="AM9" s="40">
        <f t="shared" si="12"/>
        <v>-1</v>
      </c>
      <c r="AN9" s="40">
        <f t="shared" si="12"/>
        <v>-1</v>
      </c>
      <c r="AO9" s="40">
        <f t="shared" si="12"/>
        <v>-1</v>
      </c>
      <c r="AP9" s="40">
        <f t="shared" si="12"/>
        <v>-1</v>
      </c>
      <c r="AQ9" s="40">
        <f t="shared" si="12"/>
        <v>-1</v>
      </c>
      <c r="AR9" s="40">
        <f t="shared" si="12"/>
        <v>-1</v>
      </c>
      <c r="AS9" s="40">
        <f t="shared" si="12"/>
        <v>-1</v>
      </c>
      <c r="AT9" s="40">
        <f t="shared" si="12"/>
        <v>-1</v>
      </c>
      <c r="AU9" s="40">
        <f t="shared" si="12"/>
        <v>-1</v>
      </c>
      <c r="AV9" s="40">
        <f t="shared" si="12"/>
        <v>-1</v>
      </c>
      <c r="AW9" s="40">
        <f t="shared" si="12"/>
        <v>-1</v>
      </c>
      <c r="AX9" s="40">
        <f t="shared" si="12"/>
        <v>-1</v>
      </c>
      <c r="AY9" s="40">
        <f t="shared" si="12"/>
        <v>-1</v>
      </c>
      <c r="AZ9" s="40">
        <f t="shared" si="12"/>
        <v>-1</v>
      </c>
      <c r="BA9" s="40">
        <f t="shared" si="12"/>
        <v>-1</v>
      </c>
      <c r="BB9" s="40">
        <f t="shared" si="12"/>
        <v>-1</v>
      </c>
      <c r="BC9" s="40" t="e">
        <f t="shared" si="12"/>
        <v>#DIV/0!</v>
      </c>
    </row>
    <row r="10" spans="1:55" x14ac:dyDescent="0.3">
      <c r="A10" s="209" t="s">
        <v>13</v>
      </c>
      <c r="B10" s="232">
        <f t="shared" ref="B10:AG10" si="13">(B6-B8)/B8</f>
        <v>-4.9316333575008767E-2</v>
      </c>
      <c r="C10" s="218">
        <f t="shared" si="13"/>
        <v>-0.19273063102716592</v>
      </c>
      <c r="D10" s="36">
        <f t="shared" si="13"/>
        <v>-0.35853984184687787</v>
      </c>
      <c r="E10" s="36">
        <f t="shared" si="13"/>
        <v>3.4484817663129802E-2</v>
      </c>
      <c r="F10" s="36">
        <f t="shared" si="13"/>
        <v>-6.9761709729893401E-2</v>
      </c>
      <c r="G10" s="36">
        <f t="shared" si="13"/>
        <v>-0.57298851045683874</v>
      </c>
      <c r="H10" s="36">
        <f t="shared" si="13"/>
        <v>-3.9687247008478539E-2</v>
      </c>
      <c r="I10" s="36">
        <f>(I6-I8)/I8</f>
        <v>-0.18040354137316064</v>
      </c>
      <c r="J10" s="36">
        <f t="shared" si="13"/>
        <v>-0.22385813021597631</v>
      </c>
      <c r="K10" s="36">
        <f t="shared" si="13"/>
        <v>-3.1956940825779108E-2</v>
      </c>
      <c r="L10" s="36">
        <f t="shared" si="13"/>
        <v>-0.3697760147980278</v>
      </c>
      <c r="M10" s="36">
        <f t="shared" si="13"/>
        <v>-0.39096395317037219</v>
      </c>
      <c r="N10" s="36">
        <f t="shared" si="13"/>
        <v>4.9502690587435227E-2</v>
      </c>
      <c r="O10" s="36">
        <f t="shared" si="13"/>
        <v>0.3458156943905874</v>
      </c>
      <c r="P10" s="36">
        <f t="shared" si="13"/>
        <v>-0.20740666172966854</v>
      </c>
      <c r="Q10" s="36">
        <f t="shared" si="13"/>
        <v>0.36654940461751606</v>
      </c>
      <c r="R10" s="36">
        <f t="shared" si="13"/>
        <v>-0.19125988254456883</v>
      </c>
      <c r="S10" s="36">
        <f t="shared" si="13"/>
        <v>-0.21321714266394468</v>
      </c>
      <c r="T10" s="36">
        <f t="shared" si="13"/>
        <v>2.3051675308914357E-2</v>
      </c>
      <c r="U10" s="36">
        <f t="shared" si="13"/>
        <v>0.28185816272477415</v>
      </c>
      <c r="V10" s="36">
        <f t="shared" si="13"/>
        <v>0.85027808929233506</v>
      </c>
      <c r="W10" s="36">
        <f t="shared" si="13"/>
        <v>-0.38120393456205243</v>
      </c>
      <c r="X10" s="36">
        <f t="shared" si="13"/>
        <v>-0.18093159886715357</v>
      </c>
      <c r="Y10" s="36">
        <f t="shared" si="13"/>
        <v>-0.37384374672773935</v>
      </c>
      <c r="Z10" s="36" t="e">
        <f t="shared" si="13"/>
        <v>#DIV/0!</v>
      </c>
      <c r="AA10" s="36" t="e">
        <f t="shared" si="13"/>
        <v>#DIV/0!</v>
      </c>
      <c r="AB10" s="36" t="e">
        <f t="shared" si="13"/>
        <v>#DIV/0!</v>
      </c>
      <c r="AC10" s="36" t="e">
        <f t="shared" si="13"/>
        <v>#DIV/0!</v>
      </c>
      <c r="AD10" s="36" t="e">
        <f t="shared" si="13"/>
        <v>#DIV/0!</v>
      </c>
      <c r="AE10" s="36" t="e">
        <f t="shared" si="13"/>
        <v>#DIV/0!</v>
      </c>
      <c r="AF10" s="36" t="e">
        <f t="shared" si="13"/>
        <v>#DIV/0!</v>
      </c>
      <c r="AG10" s="36" t="e">
        <f t="shared" si="13"/>
        <v>#DIV/0!</v>
      </c>
      <c r="AH10" s="36" t="e">
        <f t="shared" ref="AH10:BC10" si="14">(AH6-AH8)/AH8</f>
        <v>#DIV/0!</v>
      </c>
      <c r="AI10" s="36" t="e">
        <f t="shared" si="14"/>
        <v>#DIV/0!</v>
      </c>
      <c r="AJ10" s="36" t="e">
        <f t="shared" si="14"/>
        <v>#DIV/0!</v>
      </c>
      <c r="AK10" s="36" t="e">
        <f t="shared" si="14"/>
        <v>#DIV/0!</v>
      </c>
      <c r="AL10" s="36" t="e">
        <f t="shared" si="14"/>
        <v>#DIV/0!</v>
      </c>
      <c r="AM10" s="36" t="e">
        <f t="shared" si="14"/>
        <v>#DIV/0!</v>
      </c>
      <c r="AN10" s="36" t="e">
        <f t="shared" si="14"/>
        <v>#DIV/0!</v>
      </c>
      <c r="AO10" s="36" t="e">
        <f t="shared" si="14"/>
        <v>#DIV/0!</v>
      </c>
      <c r="AP10" s="36" t="e">
        <f t="shared" si="14"/>
        <v>#DIV/0!</v>
      </c>
      <c r="AQ10" s="36" t="e">
        <f t="shared" si="14"/>
        <v>#DIV/0!</v>
      </c>
      <c r="AR10" s="36" t="e">
        <f t="shared" si="14"/>
        <v>#DIV/0!</v>
      </c>
      <c r="AS10" s="36" t="e">
        <f t="shared" si="14"/>
        <v>#DIV/0!</v>
      </c>
      <c r="AT10" s="36" t="e">
        <f t="shared" si="14"/>
        <v>#DIV/0!</v>
      </c>
      <c r="AU10" s="36" t="e">
        <f t="shared" si="14"/>
        <v>#DIV/0!</v>
      </c>
      <c r="AV10" s="36" t="e">
        <f t="shared" si="14"/>
        <v>#DIV/0!</v>
      </c>
      <c r="AW10" s="36" t="e">
        <f t="shared" si="14"/>
        <v>#DIV/0!</v>
      </c>
      <c r="AX10" s="36" t="e">
        <f t="shared" si="14"/>
        <v>#DIV/0!</v>
      </c>
      <c r="AY10" s="36" t="e">
        <f t="shared" si="14"/>
        <v>#DIV/0!</v>
      </c>
      <c r="AZ10" s="36" t="e">
        <f t="shared" si="14"/>
        <v>#DIV/0!</v>
      </c>
      <c r="BA10" s="36" t="e">
        <f t="shared" si="14"/>
        <v>#DIV/0!</v>
      </c>
      <c r="BB10" s="36" t="e">
        <f t="shared" si="14"/>
        <v>#DIV/0!</v>
      </c>
      <c r="BC10" s="36" t="e">
        <f t="shared" si="14"/>
        <v>#DIV/0!</v>
      </c>
    </row>
    <row r="11" spans="1:55" x14ac:dyDescent="0.3">
      <c r="A11" s="64" t="s">
        <v>14</v>
      </c>
      <c r="B11" s="233">
        <f t="shared" ref="B11:AG11" si="15">B6/B3</f>
        <v>2.5000000000000001E-2</v>
      </c>
      <c r="C11" s="219">
        <f t="shared" si="15"/>
        <v>2.4605678233438486E-2</v>
      </c>
      <c r="D11" s="35">
        <f t="shared" si="15"/>
        <v>2.7600849256900213E-2</v>
      </c>
      <c r="E11" s="35">
        <f t="shared" si="15"/>
        <v>2.7546444586803331E-2</v>
      </c>
      <c r="F11" s="35">
        <f t="shared" si="15"/>
        <v>2.0421607378129116E-2</v>
      </c>
      <c r="G11" s="35">
        <f t="shared" si="15"/>
        <v>1.5411973918197985E-2</v>
      </c>
      <c r="H11" s="35">
        <f t="shared" si="15"/>
        <v>2.5082508250825083E-2</v>
      </c>
      <c r="I11" s="35">
        <f t="shared" si="15"/>
        <v>2.3958927552766685E-2</v>
      </c>
      <c r="J11" s="35">
        <f t="shared" si="15"/>
        <v>2.3428571428571427E-2</v>
      </c>
      <c r="K11" s="35">
        <f t="shared" si="15"/>
        <v>2.3972602739726026E-2</v>
      </c>
      <c r="L11" s="35">
        <f t="shared" si="15"/>
        <v>2.1443514644351465E-2</v>
      </c>
      <c r="M11" s="35">
        <f t="shared" si="15"/>
        <v>2.5108643167551906E-2</v>
      </c>
      <c r="N11" s="35">
        <f t="shared" si="15"/>
        <v>1.4215686274509804E-2</v>
      </c>
      <c r="O11" s="35">
        <f t="shared" si="15"/>
        <v>1.8660812294182216E-2</v>
      </c>
      <c r="P11" s="35">
        <f t="shared" si="15"/>
        <v>1.8111964873765093E-2</v>
      </c>
      <c r="Q11" s="35">
        <f t="shared" si="15"/>
        <v>2.4193548387096774E-2</v>
      </c>
      <c r="R11" s="35">
        <f t="shared" si="15"/>
        <v>1.9128586609989374E-2</v>
      </c>
      <c r="S11" s="35">
        <f t="shared" si="15"/>
        <v>1.8995356690586745E-2</v>
      </c>
      <c r="T11" s="35">
        <f t="shared" si="15"/>
        <v>2.3131076097888031E-2</v>
      </c>
      <c r="U11" s="35">
        <f t="shared" si="15"/>
        <v>2.0622469635627531E-2</v>
      </c>
      <c r="V11" s="35">
        <f t="shared" si="15"/>
        <v>2.2727272727272728E-2</v>
      </c>
      <c r="W11" s="35">
        <f t="shared" si="15"/>
        <v>2.0427112349117919E-2</v>
      </c>
      <c r="X11" s="35">
        <f t="shared" si="15"/>
        <v>2.1105527638190954E-2</v>
      </c>
      <c r="Y11" s="35">
        <f t="shared" si="15"/>
        <v>1.3325930038867296E-2</v>
      </c>
      <c r="Z11" s="35">
        <f t="shared" si="15"/>
        <v>0</v>
      </c>
      <c r="AA11" s="35">
        <f t="shared" si="15"/>
        <v>0</v>
      </c>
      <c r="AB11" s="35">
        <f t="shared" si="15"/>
        <v>0</v>
      </c>
      <c r="AC11" s="35">
        <f t="shared" si="15"/>
        <v>3.0492030492030493E-2</v>
      </c>
      <c r="AD11" s="35" t="e">
        <f t="shared" si="15"/>
        <v>#DIV/0!</v>
      </c>
      <c r="AE11" s="35" t="e">
        <f t="shared" si="15"/>
        <v>#DIV/0!</v>
      </c>
      <c r="AF11" s="35" t="e">
        <f t="shared" si="15"/>
        <v>#DIV/0!</v>
      </c>
      <c r="AG11" s="35" t="e">
        <f t="shared" si="15"/>
        <v>#DIV/0!</v>
      </c>
      <c r="AH11" s="35" t="e">
        <f t="shared" ref="AH11:BC11" si="16">AH6/AH3</f>
        <v>#DIV/0!</v>
      </c>
      <c r="AI11" s="35" t="e">
        <f t="shared" si="16"/>
        <v>#DIV/0!</v>
      </c>
      <c r="AJ11" s="35" t="e">
        <f t="shared" si="16"/>
        <v>#DIV/0!</v>
      </c>
      <c r="AK11" s="35" t="e">
        <f t="shared" si="16"/>
        <v>#DIV/0!</v>
      </c>
      <c r="AL11" s="35" t="e">
        <f t="shared" si="16"/>
        <v>#DIV/0!</v>
      </c>
      <c r="AM11" s="35" t="e">
        <f t="shared" si="16"/>
        <v>#DIV/0!</v>
      </c>
      <c r="AN11" s="35" t="e">
        <f t="shared" si="16"/>
        <v>#DIV/0!</v>
      </c>
      <c r="AO11" s="35" t="e">
        <f t="shared" si="16"/>
        <v>#DIV/0!</v>
      </c>
      <c r="AP11" s="35" t="e">
        <f t="shared" si="16"/>
        <v>#DIV/0!</v>
      </c>
      <c r="AQ11" s="35" t="e">
        <f t="shared" si="16"/>
        <v>#DIV/0!</v>
      </c>
      <c r="AR11" s="35" t="e">
        <f t="shared" si="16"/>
        <v>#DIV/0!</v>
      </c>
      <c r="AS11" s="35" t="e">
        <f t="shared" si="16"/>
        <v>#DIV/0!</v>
      </c>
      <c r="AT11" s="35" t="e">
        <f t="shared" si="16"/>
        <v>#DIV/0!</v>
      </c>
      <c r="AU11" s="35" t="e">
        <f t="shared" si="16"/>
        <v>#DIV/0!</v>
      </c>
      <c r="AV11" s="35" t="e">
        <f t="shared" si="16"/>
        <v>#DIV/0!</v>
      </c>
      <c r="AW11" s="35" t="e">
        <f t="shared" si="16"/>
        <v>#DIV/0!</v>
      </c>
      <c r="AX11" s="35" t="e">
        <f t="shared" si="16"/>
        <v>#DIV/0!</v>
      </c>
      <c r="AY11" s="35" t="e">
        <f t="shared" si="16"/>
        <v>#DIV/0!</v>
      </c>
      <c r="AZ11" s="35" t="e">
        <f t="shared" si="16"/>
        <v>#DIV/0!</v>
      </c>
      <c r="BA11" s="35" t="e">
        <f t="shared" si="16"/>
        <v>#DIV/0!</v>
      </c>
      <c r="BB11" s="35" t="e">
        <f t="shared" si="16"/>
        <v>#DIV/0!</v>
      </c>
      <c r="BC11" s="35" t="e">
        <f t="shared" si="16"/>
        <v>#DIV/0!</v>
      </c>
    </row>
    <row r="12" spans="1:55" x14ac:dyDescent="0.3">
      <c r="A12" s="65" t="s">
        <v>8</v>
      </c>
      <c r="B12" s="234">
        <v>2.7657266811279828E-2</v>
      </c>
      <c r="C12" s="220">
        <v>2.2232734153263954E-2</v>
      </c>
      <c r="D12" s="17">
        <v>2.3208469055374593E-2</v>
      </c>
      <c r="E12" s="17">
        <v>1.7521367521367522E-2</v>
      </c>
      <c r="F12" s="17">
        <v>1.3871374527112233E-2</v>
      </c>
      <c r="G12" s="17">
        <v>2.5878003696857672E-2</v>
      </c>
      <c r="H12" s="17">
        <v>1.3671089666264576E-2</v>
      </c>
      <c r="I12" s="17">
        <v>2.2384428223844281E-2</v>
      </c>
      <c r="J12" s="17">
        <v>2.7885027885027884E-2</v>
      </c>
      <c r="K12" s="17">
        <v>2.2183558068725531E-2</v>
      </c>
      <c r="L12" s="17">
        <v>2.4925224327018942E-2</v>
      </c>
      <c r="M12" s="17">
        <v>2.707856598016781E-2</v>
      </c>
      <c r="N12" s="17">
        <v>2.564102564102564E-2</v>
      </c>
      <c r="O12" s="17">
        <v>1.4951121334100058E-2</v>
      </c>
      <c r="P12" s="17">
        <v>2.3175542406311637E-2</v>
      </c>
      <c r="Q12" s="17">
        <v>1.6853932584269662E-2</v>
      </c>
      <c r="R12" s="17">
        <v>1.7637407711238721E-2</v>
      </c>
      <c r="S12" s="17">
        <v>2.4471635150166853E-2</v>
      </c>
      <c r="T12" s="17">
        <v>2.1890291012104043E-2</v>
      </c>
      <c r="U12" s="17">
        <v>1.4057260768635543E-2</v>
      </c>
      <c r="V12" s="17">
        <v>1.2179208351457155E-2</v>
      </c>
      <c r="W12" s="17">
        <v>2.1635380209990455E-2</v>
      </c>
      <c r="X12" s="17">
        <v>1.8684312962242117E-2</v>
      </c>
      <c r="Y12" s="17">
        <v>1.7517517517517518E-2</v>
      </c>
      <c r="Z12" s="17">
        <v>1.6831683168316833E-2</v>
      </c>
      <c r="AA12" s="17">
        <v>1.8607123870281767E-2</v>
      </c>
      <c r="AB12" s="17">
        <v>1.9146608315098467E-2</v>
      </c>
      <c r="AC12" s="17">
        <v>2.4834437086092714E-2</v>
      </c>
      <c r="AD12" s="17">
        <v>2.8423772609819122E-2</v>
      </c>
      <c r="AE12" s="17">
        <v>2.091633466135458E-2</v>
      </c>
      <c r="AF12" s="17">
        <v>2.0148926850635129E-2</v>
      </c>
      <c r="AG12" s="17">
        <v>2.3613963039014373E-2</v>
      </c>
      <c r="AH12" s="17">
        <v>1.9298245614035089E-2</v>
      </c>
      <c r="AI12" s="17">
        <v>4.5663098099191612E-2</v>
      </c>
      <c r="AJ12" s="17">
        <v>1.8730013704888075E-2</v>
      </c>
      <c r="AK12" s="17">
        <v>2.3821853961677887E-2</v>
      </c>
      <c r="AL12" s="17">
        <v>2.4834437086092714E-2</v>
      </c>
      <c r="AM12" s="17">
        <v>2.0032485110990796E-2</v>
      </c>
      <c r="AN12" s="17">
        <v>1.7964071856287425E-2</v>
      </c>
      <c r="AO12" s="17">
        <v>2.4329382407985028E-2</v>
      </c>
      <c r="AP12" s="17">
        <v>2.4539877300613498E-2</v>
      </c>
      <c r="AQ12" s="17">
        <v>2.9118136439267885E-2</v>
      </c>
      <c r="AR12" s="17">
        <v>2.4454148471615721E-2</v>
      </c>
      <c r="AS12" s="17">
        <v>2.3295944779982744E-2</v>
      </c>
      <c r="AT12" s="17">
        <v>1.6245487364620937E-2</v>
      </c>
      <c r="AU12" s="17">
        <v>1.2987012987012988E-2</v>
      </c>
      <c r="AV12" s="17">
        <v>1.6143497757847534E-2</v>
      </c>
      <c r="AW12" s="17">
        <v>2.2496371552975326E-2</v>
      </c>
      <c r="AX12" s="17">
        <v>2.8115501519756839E-2</v>
      </c>
      <c r="AY12" s="17">
        <v>2.7068832173240527E-2</v>
      </c>
      <c r="AZ12" s="17">
        <v>3.3519553072625698E-2</v>
      </c>
      <c r="BA12" s="17">
        <v>2.9192546583850933E-2</v>
      </c>
      <c r="BB12" s="17">
        <f t="shared" ref="BB12:BC12" si="17">BB7/BB4</f>
        <v>3.282122905027933E-2</v>
      </c>
      <c r="BC12" s="17">
        <f t="shared" si="17"/>
        <v>0</v>
      </c>
    </row>
    <row r="13" spans="1:55" x14ac:dyDescent="0.3">
      <c r="A13" s="199" t="s">
        <v>9</v>
      </c>
      <c r="B13" s="228">
        <f t="shared" ref="B13:C13" si="18">(B11-B12)/B12</f>
        <v>-9.6078431372549011E-2</v>
      </c>
      <c r="C13" s="214">
        <f t="shared" si="18"/>
        <v>0.10673199543593534</v>
      </c>
      <c r="D13" s="27">
        <f t="shared" ref="D13:E13" si="19">(D11-D12)/D12</f>
        <v>0.18925764517450744</v>
      </c>
      <c r="E13" s="27">
        <f t="shared" si="19"/>
        <v>0.57216293495414139</v>
      </c>
      <c r="F13" s="27">
        <f t="shared" ref="F13:G13" si="20">(F11-F12)/F12</f>
        <v>0.47221224098694436</v>
      </c>
      <c r="G13" s="27">
        <f t="shared" si="20"/>
        <v>-0.40443729358963504</v>
      </c>
      <c r="H13" s="27">
        <f t="shared" ref="H13:L13" si="21">(H11-H12)/H12</f>
        <v>0.83471170646476422</v>
      </c>
      <c r="I13" s="27">
        <f t="shared" si="21"/>
        <v>7.0339046107294328E-2</v>
      </c>
      <c r="J13" s="27">
        <f t="shared" si="21"/>
        <v>-0.15981538461538464</v>
      </c>
      <c r="K13" s="27">
        <f t="shared" si="21"/>
        <v>8.0647327424120355E-2</v>
      </c>
      <c r="L13" s="27">
        <f t="shared" si="21"/>
        <v>-0.13968619246861921</v>
      </c>
      <c r="M13" s="27">
        <f t="shared" ref="M13:R13" si="22">(M11-M12)/M12</f>
        <v>-7.2748417108153524E-2</v>
      </c>
      <c r="N13" s="27">
        <f t="shared" si="22"/>
        <v>-0.44558823529411762</v>
      </c>
      <c r="O13" s="27">
        <f t="shared" si="22"/>
        <v>0.2481212530608797</v>
      </c>
      <c r="P13" s="27">
        <f t="shared" si="22"/>
        <v>-0.21848798374477432</v>
      </c>
      <c r="Q13" s="27">
        <f t="shared" si="22"/>
        <v>0.43548387096774194</v>
      </c>
      <c r="R13" s="27">
        <f t="shared" si="22"/>
        <v>8.4546375701257948E-2</v>
      </c>
      <c r="S13" s="27">
        <f t="shared" ref="S13:T13" si="23">(S11-S12)/S12</f>
        <v>-0.22378065159829622</v>
      </c>
      <c r="T13" s="27">
        <f t="shared" si="23"/>
        <v>5.6681982212932101E-2</v>
      </c>
      <c r="U13" s="27">
        <f t="shared" ref="U13:V13" si="24">(U11-U12)/U12</f>
        <v>0.46703329866656768</v>
      </c>
      <c r="V13" s="27">
        <f t="shared" si="24"/>
        <v>0.8660714285714286</v>
      </c>
      <c r="W13" s="27">
        <f t="shared" ref="W13:X13" si="25">(W11-W12)/W12</f>
        <v>-5.5846851275329103E-2</v>
      </c>
      <c r="X13" s="27">
        <f t="shared" si="25"/>
        <v>0.12958542713567836</v>
      </c>
      <c r="Y13" s="27">
        <f>(Y11-Y12)/Y12</f>
        <v>-0.2392797652098041</v>
      </c>
      <c r="Z13" s="27">
        <f>(Z11-Z12)/Z12</f>
        <v>-1</v>
      </c>
      <c r="AA13" s="27">
        <f>(AA11-AA12)/AA12</f>
        <v>-1</v>
      </c>
      <c r="AB13" s="27">
        <f>(AB11-AB12)/AB12</f>
        <v>-1</v>
      </c>
      <c r="AC13" s="27">
        <f>(AC11-AC12)/AC12</f>
        <v>0.22781242781242791</v>
      </c>
      <c r="AD13" s="27" t="e">
        <f t="shared" ref="AD13:AG13" si="26">(AD11-AD12)/AD12</f>
        <v>#DIV/0!</v>
      </c>
      <c r="AE13" s="27" t="e">
        <f t="shared" si="26"/>
        <v>#DIV/0!</v>
      </c>
      <c r="AF13" s="27" t="e">
        <f t="shared" si="26"/>
        <v>#DIV/0!</v>
      </c>
      <c r="AG13" s="27" t="e">
        <f t="shared" si="26"/>
        <v>#DIV/0!</v>
      </c>
      <c r="AH13" s="27" t="e">
        <f t="shared" ref="AH13:AI13" si="27">(AH11-AH12)/AH12</f>
        <v>#DIV/0!</v>
      </c>
      <c r="AI13" s="27" t="e">
        <f t="shared" si="27"/>
        <v>#DIV/0!</v>
      </c>
      <c r="AJ13" s="27" t="e">
        <f t="shared" ref="AJ13:AL13" si="28">(AJ11-AJ12)/AJ12</f>
        <v>#DIV/0!</v>
      </c>
      <c r="AK13" s="27" t="e">
        <f t="shared" si="28"/>
        <v>#DIV/0!</v>
      </c>
      <c r="AL13" s="27" t="e">
        <f t="shared" si="28"/>
        <v>#DIV/0!</v>
      </c>
      <c r="AM13" s="27" t="e">
        <f t="shared" ref="AM13:AN13" si="29">(AM11-AM12)/AM12</f>
        <v>#DIV/0!</v>
      </c>
      <c r="AN13" s="27" t="e">
        <f t="shared" si="29"/>
        <v>#DIV/0!</v>
      </c>
      <c r="AO13" s="27" t="e">
        <f t="shared" ref="AO13:AP13" si="30">(AO11-AO12)/AO12</f>
        <v>#DIV/0!</v>
      </c>
      <c r="AP13" s="27" t="e">
        <f t="shared" si="30"/>
        <v>#DIV/0!</v>
      </c>
      <c r="AQ13" s="27" t="e">
        <f t="shared" ref="AQ13:AR13" si="31">(AQ11-AQ12)/AQ12</f>
        <v>#DIV/0!</v>
      </c>
      <c r="AR13" s="27" t="e">
        <f t="shared" si="31"/>
        <v>#DIV/0!</v>
      </c>
      <c r="AS13" s="27" t="e">
        <f t="shared" ref="AS13:AY13" si="32">(AS11-AS12)/AS12</f>
        <v>#DIV/0!</v>
      </c>
      <c r="AT13" s="27" t="e">
        <f t="shared" si="32"/>
        <v>#DIV/0!</v>
      </c>
      <c r="AU13" s="27" t="e">
        <f t="shared" si="32"/>
        <v>#DIV/0!</v>
      </c>
      <c r="AV13" s="27" t="e">
        <f t="shared" si="32"/>
        <v>#DIV/0!</v>
      </c>
      <c r="AW13" s="27" t="e">
        <f t="shared" si="32"/>
        <v>#DIV/0!</v>
      </c>
      <c r="AX13" s="27" t="e">
        <f t="shared" si="32"/>
        <v>#DIV/0!</v>
      </c>
      <c r="AY13" s="27" t="e">
        <f t="shared" si="32"/>
        <v>#DIV/0!</v>
      </c>
      <c r="AZ13" s="27" t="e">
        <f t="shared" ref="AZ13:BC13" si="33">(AZ11-AZ12)/AZ12</f>
        <v>#DIV/0!</v>
      </c>
      <c r="BA13" s="27" t="e">
        <f t="shared" si="33"/>
        <v>#DIV/0!</v>
      </c>
      <c r="BB13" s="27" t="e">
        <f t="shared" si="33"/>
        <v>#DIV/0!</v>
      </c>
      <c r="BC13" s="27" t="e">
        <f t="shared" si="33"/>
        <v>#DIV/0!</v>
      </c>
    </row>
    <row r="14" spans="1:55" s="118" customFormat="1" x14ac:dyDescent="0.3">
      <c r="A14" s="66" t="s">
        <v>15</v>
      </c>
      <c r="B14" s="235">
        <f>SUM('ANR QUOTIDIEN'!B14:G14)</f>
        <v>2600.4000000000005</v>
      </c>
      <c r="C14" s="235">
        <f>SUM('ANR QUOTIDIEN'!H14:N14)</f>
        <v>2776.7000000000003</v>
      </c>
      <c r="D14" s="235">
        <f>SUM('ANR QUOTIDIEN'!O14:U14)</f>
        <v>2697.8</v>
      </c>
      <c r="E14" s="235">
        <f>SUM('ANR QUOTIDIEN'!V14:AB14)</f>
        <v>3035</v>
      </c>
      <c r="F14" s="235">
        <f>SUM('ANR QUOTIDIEN'!AC14:AI14)</f>
        <v>2753.1100000000006</v>
      </c>
      <c r="G14" s="235">
        <f>SUM('ANR QUOTIDIEN'!AJ14:AP14)</f>
        <v>1749.7</v>
      </c>
      <c r="H14" s="235">
        <f>SUM('ANR QUOTIDIEN'!AQ14:AW14)</f>
        <v>2551.21</v>
      </c>
      <c r="I14" s="235">
        <f>SUM('ANR QUOTIDIEN'!AX14:BD14)</f>
        <v>2982</v>
      </c>
      <c r="J14" s="235">
        <f>SUM('ANR QUOTIDIEN'!BE14:BK14)</f>
        <v>2728.39</v>
      </c>
      <c r="K14" s="235">
        <f>SUM('ANR QUOTIDIEN'!BL14:BR14)</f>
        <v>3131.5199999999995</v>
      </c>
      <c r="L14" s="235">
        <f>SUM('ANR QUOTIDIEN'!BS14:BY14)</f>
        <v>2795.31</v>
      </c>
      <c r="M14" s="235">
        <f>SUM('ANR QUOTIDIEN'!BZ14:CF14)</f>
        <v>4696.8</v>
      </c>
      <c r="N14" s="235">
        <f>SUM('ANR QUOTIDIEN'!CG14:CM14)</f>
        <v>2446.23</v>
      </c>
      <c r="O14" s="235">
        <f>SUM('ANR QUOTIDIEN'!CN14:CT14)</f>
        <v>2832.61</v>
      </c>
      <c r="P14" s="235">
        <f>SUM('ANR QUOTIDIEN'!CU14:DA14)</f>
        <v>2340.4</v>
      </c>
      <c r="Q14" s="235">
        <f>SUM('ANR QUOTIDIEN'!DB14:DH14)</f>
        <v>3912.7099999999996</v>
      </c>
      <c r="R14" s="235">
        <f>SUM('ANR QUOTIDIEN'!DI14:DO14)</f>
        <v>2696.4</v>
      </c>
      <c r="S14" s="235">
        <f>SUM('ANR QUOTIDIEN'!DP14:DV14)</f>
        <v>3315.8100000000004</v>
      </c>
      <c r="T14" s="235">
        <f>SUM('ANR QUOTIDIEN'!DW14:EC14)</f>
        <v>4925.17</v>
      </c>
      <c r="U14" s="235">
        <f>SUM('ANR QUOTIDIEN'!ED14:EJ14)</f>
        <v>10890.029999999999</v>
      </c>
      <c r="V14" s="235">
        <f>SUM('ANR QUOTIDIEN'!EK14:EQ14)</f>
        <v>3368.8999999999996</v>
      </c>
      <c r="W14" s="235">
        <f>SUM('ANR QUOTIDIEN'!ER14:EX14)</f>
        <v>3255.5000000000009</v>
      </c>
      <c r="X14" s="370">
        <f>SUM('ANR QUOTIDIEN'!EY14:FE14)</f>
        <v>3229.2000000000003</v>
      </c>
      <c r="Y14" s="370">
        <f>SUM('ANR QUOTIDIEN'!FF14:FL14)</f>
        <v>1907.5700000000002</v>
      </c>
      <c r="Z14" s="37"/>
      <c r="AA14" s="37"/>
      <c r="AB14" s="37"/>
      <c r="AC14" s="368">
        <f>SUM('ANR QUOTIDIEN'!GH$14:GN$14)</f>
        <v>2972.5699999999997</v>
      </c>
      <c r="AD14" s="37"/>
      <c r="AE14" s="37"/>
      <c r="AF14" s="37"/>
      <c r="AG14" s="37"/>
      <c r="AH14" s="37"/>
      <c r="AI14" s="37"/>
      <c r="AJ14" s="37"/>
      <c r="AK14" s="37"/>
      <c r="AL14" s="37"/>
      <c r="AM14" s="37"/>
      <c r="AN14" s="37"/>
      <c r="AO14" s="37"/>
      <c r="AP14" s="37"/>
      <c r="AQ14" s="37"/>
      <c r="AR14" s="37"/>
      <c r="AS14" s="37"/>
      <c r="AT14" s="37"/>
      <c r="AU14" s="37"/>
      <c r="AV14" s="37"/>
      <c r="AW14" s="37"/>
      <c r="AX14" s="37"/>
      <c r="AY14" s="37"/>
      <c r="AZ14" s="37"/>
      <c r="BA14" s="37"/>
      <c r="BB14" s="37"/>
      <c r="BC14" s="37"/>
    </row>
    <row r="15" spans="1:55" x14ac:dyDescent="0.3">
      <c r="A15" s="67" t="s">
        <v>8</v>
      </c>
      <c r="B15" s="236">
        <v>4060.5</v>
      </c>
      <c r="C15" s="222">
        <v>3680.1800000000003</v>
      </c>
      <c r="D15" s="38">
        <v>4335.8</v>
      </c>
      <c r="E15" s="38">
        <v>3159.39</v>
      </c>
      <c r="F15" s="38">
        <v>2533.1899999999996</v>
      </c>
      <c r="G15" s="38">
        <v>4450.1000000000004</v>
      </c>
      <c r="H15" s="38">
        <v>2720.4</v>
      </c>
      <c r="I15" s="38">
        <v>3799.8</v>
      </c>
      <c r="J15" s="38">
        <v>4729.21</v>
      </c>
      <c r="K15" s="38">
        <v>4061.05</v>
      </c>
      <c r="L15" s="38">
        <v>5179</v>
      </c>
      <c r="M15" s="38">
        <v>5916.05</v>
      </c>
      <c r="N15" s="38">
        <v>3018</v>
      </c>
      <c r="O15" s="38">
        <v>2450</v>
      </c>
      <c r="P15" s="38">
        <v>3288.8</v>
      </c>
      <c r="Q15" s="38">
        <v>2775.9900000000002</v>
      </c>
      <c r="R15" s="38">
        <v>3483.8</v>
      </c>
      <c r="S15" s="38">
        <v>4957</v>
      </c>
      <c r="T15" s="38">
        <v>6479.1</v>
      </c>
      <c r="U15" s="38">
        <v>8382.1</v>
      </c>
      <c r="V15" s="38">
        <v>2321</v>
      </c>
      <c r="W15" s="38">
        <v>5187.7</v>
      </c>
      <c r="X15" s="38">
        <v>3932.2799999999997</v>
      </c>
      <c r="Y15" s="38">
        <v>2874.1900000000005</v>
      </c>
      <c r="Z15" s="38">
        <v>2447.59</v>
      </c>
      <c r="AA15" s="38">
        <v>2875</v>
      </c>
      <c r="AB15" s="38">
        <v>2955.75</v>
      </c>
      <c r="AC15" s="38">
        <v>3601.4900000000002</v>
      </c>
      <c r="AD15" s="38">
        <v>3619.19</v>
      </c>
      <c r="AE15" s="38">
        <v>2451</v>
      </c>
      <c r="AF15" s="38">
        <v>3404.72</v>
      </c>
      <c r="AG15" s="38">
        <v>3468.2</v>
      </c>
      <c r="AH15" s="38">
        <v>3265.0000000000005</v>
      </c>
      <c r="AI15" s="38">
        <v>14883.49</v>
      </c>
      <c r="AJ15" s="38">
        <v>3121.6</v>
      </c>
      <c r="AK15" s="38">
        <v>3189.5</v>
      </c>
      <c r="AL15" s="38">
        <v>2869.2</v>
      </c>
      <c r="AM15" s="38">
        <v>3101.5000000000005</v>
      </c>
      <c r="AN15" s="38">
        <v>2241.2200000000003</v>
      </c>
      <c r="AO15" s="38">
        <v>2536.0100000000002</v>
      </c>
      <c r="AP15" s="38">
        <v>2334</v>
      </c>
      <c r="AQ15" s="38">
        <v>2389.3999999999996</v>
      </c>
      <c r="AR15" s="38">
        <v>2289.8000000000002</v>
      </c>
      <c r="AS15" s="38">
        <v>2053.63</v>
      </c>
      <c r="AT15" s="38">
        <v>2776.61</v>
      </c>
      <c r="AU15" s="38">
        <v>1639.23</v>
      </c>
      <c r="AV15" s="38">
        <v>1343.3999999999999</v>
      </c>
      <c r="AW15" s="38">
        <v>2118.19</v>
      </c>
      <c r="AX15" s="38">
        <v>2389.0699999999997</v>
      </c>
      <c r="AY15" s="38">
        <v>2467.9</v>
      </c>
      <c r="AZ15" s="38">
        <v>3475.6600000000008</v>
      </c>
      <c r="BA15" s="38">
        <v>3060.62</v>
      </c>
      <c r="BB15" s="38">
        <v>3475.6600000000008</v>
      </c>
      <c r="BC15" s="38">
        <v>3060.62</v>
      </c>
    </row>
    <row r="16" spans="1:55" x14ac:dyDescent="0.3">
      <c r="A16" s="68" t="s">
        <v>16</v>
      </c>
      <c r="B16" s="237">
        <f>SUM('ANR QUOTIDIEN'!B16:G16)</f>
        <v>2992.6303238354744</v>
      </c>
      <c r="C16" s="237">
        <f>SUM('ANR QUOTIDIEN'!H16:N16)</f>
        <v>3714.7835499294633</v>
      </c>
      <c r="D16" s="237">
        <f>SUM('ANR QUOTIDIEN'!O16:U16)</f>
        <v>4675.0073782546215</v>
      </c>
      <c r="E16" s="237">
        <f>SUM('ANR QUOTIDIEN'!V16:AB16)</f>
        <v>3196.1835719336077</v>
      </c>
      <c r="F16" s="237">
        <f>SUM('ANR QUOTIDIEN'!AC16:AI16)</f>
        <v>2562.5126724001625</v>
      </c>
      <c r="G16" s="237">
        <f>SUM('ANR QUOTIDIEN'!AJ16:AP16)</f>
        <v>4682.3096074980585</v>
      </c>
      <c r="H16" s="237">
        <f>SUM('ANR QUOTIDIEN'!AQ16:AW16)</f>
        <v>3042.9669822637466</v>
      </c>
      <c r="I16" s="237">
        <f>SUM('ANR QUOTIDIEN'!AX16:BD16)</f>
        <v>3940.7198091256287</v>
      </c>
      <c r="J16" s="237">
        <f>SUM('ANR QUOTIDIEN'!BE16:BK16)</f>
        <v>4109.3802440135887</v>
      </c>
      <c r="K16" s="237">
        <f>SUM('ANR QUOTIDIEN'!BL16:BR16)</f>
        <v>3798.0541931020653</v>
      </c>
      <c r="L16" s="237">
        <f>SUM('ANR QUOTIDIEN'!BS16:BY16)</f>
        <v>5695.0228558022327</v>
      </c>
      <c r="M16" s="237">
        <f>SUM('ANR QUOTIDIEN'!BZ16:CF16)</f>
        <v>7474.2374013756889</v>
      </c>
      <c r="N16" s="237">
        <f>SUM('ANR QUOTIDIEN'!CG16:CM16)</f>
        <v>2418.917095466466</v>
      </c>
      <c r="O16" s="237">
        <f>SUM('ANR QUOTIDIEN'!CN16:CT16)</f>
        <v>2022.8313354381198</v>
      </c>
      <c r="P16" s="237">
        <f>SUM('ANR QUOTIDIEN'!CU16:DA16)</f>
        <v>3273.171741903056</v>
      </c>
      <c r="Q16" s="237">
        <f>SUM('ANR QUOTIDIEN'!DB16:DH16)</f>
        <v>2761.348183846826</v>
      </c>
      <c r="R16" s="237">
        <f>SUM('ANR QUOTIDIEN'!DI16:DO16)</f>
        <v>3499.4418804618294</v>
      </c>
      <c r="S16" s="237">
        <f>SUM('ANR QUOTIDIEN'!DP16:DV16)</f>
        <v>4457.891267413117</v>
      </c>
      <c r="T16" s="237">
        <f>SUM('ANR QUOTIDIEN'!DW16:EC16)</f>
        <v>5096.4474032845792</v>
      </c>
      <c r="U16" s="237">
        <f>SUM('ANR QUOTIDIEN'!ED16:EJ16)</f>
        <v>9608.6783982842226</v>
      </c>
      <c r="V16" s="237">
        <f>SUM('ANR QUOTIDIEN'!EK16:EQ16)</f>
        <v>1837.7715940061962</v>
      </c>
      <c r="W16" s="237">
        <f>SUM('ANR QUOTIDIEN'!ER16:EX16)</f>
        <v>5383.0470122861334</v>
      </c>
      <c r="X16" s="371">
        <f>SUM('ANR QUOTIDIEN'!EY16:FE16)</f>
        <v>3934.0304125312946</v>
      </c>
      <c r="Y16" s="371">
        <f>SUM('ANR QUOTIDIEN'!FF16:FL16)</f>
        <v>2940.6078600629867</v>
      </c>
      <c r="Z16" s="39"/>
      <c r="AA16" s="39"/>
      <c r="AB16" s="39"/>
      <c r="AC16" s="39"/>
      <c r="AD16" s="39"/>
      <c r="AE16" s="39"/>
      <c r="AF16" s="39"/>
      <c r="AG16" s="39"/>
      <c r="AH16" s="39"/>
      <c r="AI16" s="39"/>
      <c r="AJ16" s="39"/>
      <c r="AK16" s="39"/>
      <c r="AL16" s="39"/>
      <c r="AM16" s="39"/>
      <c r="AN16" s="39"/>
      <c r="AO16" s="39"/>
      <c r="AP16" s="39"/>
      <c r="AQ16" s="39"/>
      <c r="AR16" s="39"/>
      <c r="AS16" s="39"/>
      <c r="AT16" s="39"/>
      <c r="AU16" s="39"/>
      <c r="AV16" s="39"/>
      <c r="AW16" s="39"/>
      <c r="AX16" s="39"/>
      <c r="AY16" s="39"/>
      <c r="AZ16" s="39"/>
      <c r="BA16" s="39"/>
      <c r="BB16" s="39"/>
      <c r="BC16" s="39"/>
    </row>
    <row r="17" spans="1:55" x14ac:dyDescent="0.3">
      <c r="A17" s="198" t="s">
        <v>9</v>
      </c>
      <c r="B17" s="231">
        <f t="shared" ref="B17:AG17" si="34">(B14-B15)/B15</f>
        <v>-0.35958625785001835</v>
      </c>
      <c r="C17" s="217">
        <f t="shared" si="34"/>
        <v>-0.24549886146873248</v>
      </c>
      <c r="D17" s="40">
        <f t="shared" si="34"/>
        <v>-0.37778495318049726</v>
      </c>
      <c r="E17" s="40">
        <f t="shared" si="34"/>
        <v>-3.9371524249934287E-2</v>
      </c>
      <c r="F17" s="40">
        <f t="shared" si="34"/>
        <v>8.6815438241900925E-2</v>
      </c>
      <c r="G17" s="40">
        <f t="shared" si="34"/>
        <v>-0.60681782431855469</v>
      </c>
      <c r="H17" s="40">
        <f t="shared" si="34"/>
        <v>-6.2193059844140586E-2</v>
      </c>
      <c r="I17" s="40">
        <f t="shared" si="34"/>
        <v>-0.21522185378177802</v>
      </c>
      <c r="J17" s="40">
        <f t="shared" si="34"/>
        <v>-0.42307700440454116</v>
      </c>
      <c r="K17" s="40">
        <f>(K14-K15)/K15</f>
        <v>-0.22888908041023889</v>
      </c>
      <c r="L17" s="40">
        <f t="shared" si="34"/>
        <v>-0.46026066808264143</v>
      </c>
      <c r="M17" s="40">
        <f t="shared" si="34"/>
        <v>-0.20609190253632068</v>
      </c>
      <c r="N17" s="40">
        <f t="shared" si="34"/>
        <v>-0.18945328031809144</v>
      </c>
      <c r="O17" s="40">
        <f t="shared" si="34"/>
        <v>0.15616734693877557</v>
      </c>
      <c r="P17" s="40">
        <f t="shared" si="34"/>
        <v>-0.28837265872050599</v>
      </c>
      <c r="Q17" s="40">
        <f t="shared" si="34"/>
        <v>0.40948274309345467</v>
      </c>
      <c r="R17" s="40">
        <f t="shared" si="34"/>
        <v>-0.22601756702451348</v>
      </c>
      <c r="S17" s="40">
        <f t="shared" si="34"/>
        <v>-0.33108533387129302</v>
      </c>
      <c r="T17" s="40">
        <f t="shared" si="34"/>
        <v>-0.23983732308499642</v>
      </c>
      <c r="U17" s="40">
        <f t="shared" si="34"/>
        <v>0.29920067763448283</v>
      </c>
      <c r="V17" s="40">
        <f t="shared" si="34"/>
        <v>0.4514864282636793</v>
      </c>
      <c r="W17" s="40">
        <f t="shared" si="34"/>
        <v>-0.37245792933284483</v>
      </c>
      <c r="X17" s="40">
        <f t="shared" si="34"/>
        <v>-0.17879703378192791</v>
      </c>
      <c r="Y17" s="40">
        <f t="shared" si="34"/>
        <v>-0.33631040397468509</v>
      </c>
      <c r="Z17" s="40">
        <f t="shared" si="34"/>
        <v>-1</v>
      </c>
      <c r="AA17" s="40">
        <f t="shared" si="34"/>
        <v>-1</v>
      </c>
      <c r="AB17" s="40">
        <f t="shared" si="34"/>
        <v>-1</v>
      </c>
      <c r="AC17" s="40">
        <f t="shared" si="34"/>
        <v>-0.17462772352554096</v>
      </c>
      <c r="AD17" s="40">
        <f t="shared" si="34"/>
        <v>-1</v>
      </c>
      <c r="AE17" s="40">
        <f t="shared" si="34"/>
        <v>-1</v>
      </c>
      <c r="AF17" s="40">
        <f t="shared" si="34"/>
        <v>-1</v>
      </c>
      <c r="AG17" s="40">
        <f t="shared" si="34"/>
        <v>-1</v>
      </c>
      <c r="AH17" s="40">
        <f t="shared" ref="AH17:BC17" si="35">(AH14-AH15)/AH15</f>
        <v>-1</v>
      </c>
      <c r="AI17" s="40">
        <f t="shared" si="35"/>
        <v>-1</v>
      </c>
      <c r="AJ17" s="40">
        <f t="shared" si="35"/>
        <v>-1</v>
      </c>
      <c r="AK17" s="40">
        <f t="shared" si="35"/>
        <v>-1</v>
      </c>
      <c r="AL17" s="40">
        <f t="shared" si="35"/>
        <v>-1</v>
      </c>
      <c r="AM17" s="40">
        <f t="shared" si="35"/>
        <v>-1</v>
      </c>
      <c r="AN17" s="40">
        <f t="shared" si="35"/>
        <v>-1</v>
      </c>
      <c r="AO17" s="40">
        <f t="shared" si="35"/>
        <v>-1</v>
      </c>
      <c r="AP17" s="40">
        <f t="shared" si="35"/>
        <v>-1</v>
      </c>
      <c r="AQ17" s="40">
        <f t="shared" si="35"/>
        <v>-1</v>
      </c>
      <c r="AR17" s="40">
        <f t="shared" si="35"/>
        <v>-1</v>
      </c>
      <c r="AS17" s="40">
        <f t="shared" si="35"/>
        <v>-1</v>
      </c>
      <c r="AT17" s="40">
        <f t="shared" si="35"/>
        <v>-1</v>
      </c>
      <c r="AU17" s="40">
        <f t="shared" si="35"/>
        <v>-1</v>
      </c>
      <c r="AV17" s="40">
        <f t="shared" si="35"/>
        <v>-1</v>
      </c>
      <c r="AW17" s="40">
        <f t="shared" si="35"/>
        <v>-1</v>
      </c>
      <c r="AX17" s="40">
        <f t="shared" si="35"/>
        <v>-1</v>
      </c>
      <c r="AY17" s="40">
        <f t="shared" si="35"/>
        <v>-1</v>
      </c>
      <c r="AZ17" s="40">
        <f t="shared" si="35"/>
        <v>-1</v>
      </c>
      <c r="BA17" s="40">
        <f t="shared" si="35"/>
        <v>-1</v>
      </c>
      <c r="BB17" s="40">
        <f t="shared" si="35"/>
        <v>-1</v>
      </c>
      <c r="BC17" s="40">
        <f t="shared" si="35"/>
        <v>-1</v>
      </c>
    </row>
    <row r="18" spans="1:55" x14ac:dyDescent="0.3">
      <c r="A18" s="199" t="s">
        <v>13</v>
      </c>
      <c r="B18" s="232">
        <f t="shared" ref="B18:AG18" si="36">(B14-B16)/B16</f>
        <v>-0.13106541115735801</v>
      </c>
      <c r="C18" s="218">
        <f t="shared" si="36"/>
        <v>-0.25252710886675361</v>
      </c>
      <c r="D18" s="36">
        <f t="shared" si="36"/>
        <v>-0.42293139203403712</v>
      </c>
      <c r="E18" s="36">
        <f t="shared" si="36"/>
        <v>-5.0430010763147702E-2</v>
      </c>
      <c r="F18" s="36">
        <f t="shared" si="36"/>
        <v>7.4379077088159801E-2</v>
      </c>
      <c r="G18" s="36">
        <f t="shared" si="36"/>
        <v>-0.6263168934411979</v>
      </c>
      <c r="H18" s="36">
        <f t="shared" si="36"/>
        <v>-0.16160444235182433</v>
      </c>
      <c r="I18" s="36">
        <f t="shared" si="36"/>
        <v>-0.24328545432372431</v>
      </c>
      <c r="J18" s="36">
        <f t="shared" si="36"/>
        <v>-0.33605803357461761</v>
      </c>
      <c r="K18" s="36">
        <f t="shared" si="36"/>
        <v>-0.17549359730374808</v>
      </c>
      <c r="L18" s="36">
        <f t="shared" si="36"/>
        <v>-0.50916614897303392</v>
      </c>
      <c r="M18" s="36">
        <f t="shared" si="36"/>
        <v>-0.37160144269226458</v>
      </c>
      <c r="N18" s="36">
        <f t="shared" si="36"/>
        <v>1.1291376866418398E-2</v>
      </c>
      <c r="O18" s="36">
        <f t="shared" si="36"/>
        <v>0.4003194188142693</v>
      </c>
      <c r="P18" s="36">
        <f t="shared" si="36"/>
        <v>-0.28497488535714072</v>
      </c>
      <c r="Q18" s="36">
        <f t="shared" si="36"/>
        <v>0.41695640661628364</v>
      </c>
      <c r="R18" s="36">
        <f t="shared" si="36"/>
        <v>-0.22947713032337891</v>
      </c>
      <c r="S18" s="36">
        <f t="shared" si="36"/>
        <v>-0.25619316374126333</v>
      </c>
      <c r="T18" s="36">
        <f t="shared" si="36"/>
        <v>-3.3607214934503901E-2</v>
      </c>
      <c r="U18" s="36">
        <f t="shared" si="36"/>
        <v>0.13335357357205141</v>
      </c>
      <c r="V18" s="36">
        <f t="shared" si="36"/>
        <v>0.83314401582193631</v>
      </c>
      <c r="W18" s="36">
        <f t="shared" si="36"/>
        <v>-0.39523099230422321</v>
      </c>
      <c r="X18" s="36">
        <f t="shared" si="36"/>
        <v>-0.17916242088168846</v>
      </c>
      <c r="Y18" s="36">
        <f t="shared" si="36"/>
        <v>-0.35130078855222108</v>
      </c>
      <c r="Z18" s="36" t="e">
        <f t="shared" si="36"/>
        <v>#DIV/0!</v>
      </c>
      <c r="AA18" s="36" t="e">
        <f t="shared" si="36"/>
        <v>#DIV/0!</v>
      </c>
      <c r="AB18" s="36" t="e">
        <f t="shared" si="36"/>
        <v>#DIV/0!</v>
      </c>
      <c r="AC18" s="36" t="e">
        <f t="shared" si="36"/>
        <v>#DIV/0!</v>
      </c>
      <c r="AD18" s="36" t="e">
        <f t="shared" si="36"/>
        <v>#DIV/0!</v>
      </c>
      <c r="AE18" s="36" t="e">
        <f t="shared" si="36"/>
        <v>#DIV/0!</v>
      </c>
      <c r="AF18" s="36" t="e">
        <f t="shared" si="36"/>
        <v>#DIV/0!</v>
      </c>
      <c r="AG18" s="36" t="e">
        <f t="shared" si="36"/>
        <v>#DIV/0!</v>
      </c>
      <c r="AH18" s="36" t="e">
        <f t="shared" ref="AH18:BC18" si="37">(AH14-AH16)/AH16</f>
        <v>#DIV/0!</v>
      </c>
      <c r="AI18" s="36" t="e">
        <f t="shared" si="37"/>
        <v>#DIV/0!</v>
      </c>
      <c r="AJ18" s="36" t="e">
        <f t="shared" si="37"/>
        <v>#DIV/0!</v>
      </c>
      <c r="AK18" s="36" t="e">
        <f t="shared" si="37"/>
        <v>#DIV/0!</v>
      </c>
      <c r="AL18" s="36" t="e">
        <f t="shared" si="37"/>
        <v>#DIV/0!</v>
      </c>
      <c r="AM18" s="36" t="e">
        <f t="shared" si="37"/>
        <v>#DIV/0!</v>
      </c>
      <c r="AN18" s="36" t="e">
        <f t="shared" si="37"/>
        <v>#DIV/0!</v>
      </c>
      <c r="AO18" s="36" t="e">
        <f t="shared" si="37"/>
        <v>#DIV/0!</v>
      </c>
      <c r="AP18" s="36" t="e">
        <f t="shared" si="37"/>
        <v>#DIV/0!</v>
      </c>
      <c r="AQ18" s="36" t="e">
        <f t="shared" si="37"/>
        <v>#DIV/0!</v>
      </c>
      <c r="AR18" s="36" t="e">
        <f t="shared" si="37"/>
        <v>#DIV/0!</v>
      </c>
      <c r="AS18" s="36" t="e">
        <f t="shared" si="37"/>
        <v>#DIV/0!</v>
      </c>
      <c r="AT18" s="36" t="e">
        <f t="shared" si="37"/>
        <v>#DIV/0!</v>
      </c>
      <c r="AU18" s="36" t="e">
        <f t="shared" si="37"/>
        <v>#DIV/0!</v>
      </c>
      <c r="AV18" s="36" t="e">
        <f t="shared" si="37"/>
        <v>#DIV/0!</v>
      </c>
      <c r="AW18" s="36" t="e">
        <f t="shared" si="37"/>
        <v>#DIV/0!</v>
      </c>
      <c r="AX18" s="36" t="e">
        <f t="shared" si="37"/>
        <v>#DIV/0!</v>
      </c>
      <c r="AY18" s="36" t="e">
        <f t="shared" si="37"/>
        <v>#DIV/0!</v>
      </c>
      <c r="AZ18" s="36" t="e">
        <f t="shared" si="37"/>
        <v>#DIV/0!</v>
      </c>
      <c r="BA18" s="36" t="e">
        <f t="shared" si="37"/>
        <v>#DIV/0!</v>
      </c>
      <c r="BB18" s="36" t="e">
        <f t="shared" si="37"/>
        <v>#DIV/0!</v>
      </c>
      <c r="BC18" s="36" t="e">
        <f t="shared" si="37"/>
        <v>#DIV/0!</v>
      </c>
    </row>
    <row r="19" spans="1:55" x14ac:dyDescent="0.3">
      <c r="A19" s="66" t="s">
        <v>17</v>
      </c>
      <c r="B19" s="235">
        <f t="shared" ref="B19:AG19" si="38">B14/B6</f>
        <v>70.281081081081098</v>
      </c>
      <c r="C19" s="221">
        <f t="shared" si="38"/>
        <v>71.197435897435909</v>
      </c>
      <c r="D19" s="37">
        <f t="shared" si="38"/>
        <v>69.174358974358981</v>
      </c>
      <c r="E19" s="37">
        <f t="shared" si="38"/>
        <v>70.581395348837205</v>
      </c>
      <c r="F19" s="37">
        <f t="shared" si="38"/>
        <v>88.810000000000016</v>
      </c>
      <c r="G19" s="37">
        <f t="shared" si="38"/>
        <v>67.296153846153842</v>
      </c>
      <c r="H19" s="37">
        <f t="shared" si="38"/>
        <v>67.137105263157892</v>
      </c>
      <c r="I19" s="37">
        <f t="shared" si="38"/>
        <v>71</v>
      </c>
      <c r="J19" s="37">
        <f t="shared" si="38"/>
        <v>66.54609756097561</v>
      </c>
      <c r="K19" s="37">
        <f t="shared" si="38"/>
        <v>74.559999999999988</v>
      </c>
      <c r="L19" s="37">
        <f t="shared" si="38"/>
        <v>68.178292682926823</v>
      </c>
      <c r="M19" s="37">
        <f t="shared" si="38"/>
        <v>90.323076923076925</v>
      </c>
      <c r="N19" s="37">
        <f t="shared" si="38"/>
        <v>84.352758620689656</v>
      </c>
      <c r="O19" s="37">
        <f t="shared" si="38"/>
        <v>83.312058823529412</v>
      </c>
      <c r="P19" s="37">
        <f t="shared" si="38"/>
        <v>70.921212121212122</v>
      </c>
      <c r="Q19" s="37">
        <f t="shared" si="38"/>
        <v>81.514791666666653</v>
      </c>
      <c r="R19" s="37">
        <f t="shared" si="38"/>
        <v>74.900000000000006</v>
      </c>
      <c r="S19" s="37">
        <f t="shared" si="38"/>
        <v>73.684666666666672</v>
      </c>
      <c r="T19" s="37">
        <f t="shared" si="38"/>
        <v>71.379275362318836</v>
      </c>
      <c r="U19" s="37">
        <f t="shared" si="38"/>
        <v>66.809999999999988</v>
      </c>
      <c r="V19" s="37">
        <f t="shared" si="38"/>
        <v>74.86444444444443</v>
      </c>
      <c r="W19" s="37">
        <f t="shared" si="38"/>
        <v>73.988636363636388</v>
      </c>
      <c r="X19" s="37">
        <f t="shared" si="38"/>
        <v>76.885714285714286</v>
      </c>
      <c r="Y19" s="37">
        <f t="shared" si="38"/>
        <v>79.482083333333335</v>
      </c>
      <c r="Z19" s="37" t="e">
        <f t="shared" si="38"/>
        <v>#DIV/0!</v>
      </c>
      <c r="AA19" s="37" t="e">
        <f t="shared" si="38"/>
        <v>#DIV/0!</v>
      </c>
      <c r="AB19" s="37" t="e">
        <f t="shared" si="38"/>
        <v>#DIV/0!</v>
      </c>
      <c r="AC19" s="37">
        <f t="shared" si="38"/>
        <v>67.55840909090908</v>
      </c>
      <c r="AD19" s="37" t="e">
        <f t="shared" si="38"/>
        <v>#DIV/0!</v>
      </c>
      <c r="AE19" s="37" t="e">
        <f t="shared" si="38"/>
        <v>#DIV/0!</v>
      </c>
      <c r="AF19" s="37" t="e">
        <f t="shared" si="38"/>
        <v>#DIV/0!</v>
      </c>
      <c r="AG19" s="37" t="e">
        <f t="shared" si="38"/>
        <v>#DIV/0!</v>
      </c>
      <c r="AH19" s="37" t="e">
        <f t="shared" ref="AH19:BC19" si="39">AH14/AH6</f>
        <v>#DIV/0!</v>
      </c>
      <c r="AI19" s="37" t="e">
        <f t="shared" si="39"/>
        <v>#DIV/0!</v>
      </c>
      <c r="AJ19" s="37" t="e">
        <f t="shared" si="39"/>
        <v>#DIV/0!</v>
      </c>
      <c r="AK19" s="37" t="e">
        <f t="shared" si="39"/>
        <v>#DIV/0!</v>
      </c>
      <c r="AL19" s="37" t="e">
        <f t="shared" si="39"/>
        <v>#DIV/0!</v>
      </c>
      <c r="AM19" s="37" t="e">
        <f t="shared" si="39"/>
        <v>#DIV/0!</v>
      </c>
      <c r="AN19" s="37" t="e">
        <f t="shared" si="39"/>
        <v>#DIV/0!</v>
      </c>
      <c r="AO19" s="37" t="e">
        <f t="shared" si="39"/>
        <v>#DIV/0!</v>
      </c>
      <c r="AP19" s="37" t="e">
        <f t="shared" si="39"/>
        <v>#DIV/0!</v>
      </c>
      <c r="AQ19" s="37" t="e">
        <f t="shared" si="39"/>
        <v>#DIV/0!</v>
      </c>
      <c r="AR19" s="37" t="e">
        <f t="shared" si="39"/>
        <v>#DIV/0!</v>
      </c>
      <c r="AS19" s="37" t="e">
        <f t="shared" si="39"/>
        <v>#DIV/0!</v>
      </c>
      <c r="AT19" s="37" t="e">
        <f t="shared" si="39"/>
        <v>#DIV/0!</v>
      </c>
      <c r="AU19" s="37" t="e">
        <f t="shared" si="39"/>
        <v>#DIV/0!</v>
      </c>
      <c r="AV19" s="37" t="e">
        <f t="shared" si="39"/>
        <v>#DIV/0!</v>
      </c>
      <c r="AW19" s="37" t="e">
        <f t="shared" si="39"/>
        <v>#DIV/0!</v>
      </c>
      <c r="AX19" s="37" t="e">
        <f t="shared" si="39"/>
        <v>#DIV/0!</v>
      </c>
      <c r="AY19" s="37" t="e">
        <f t="shared" si="39"/>
        <v>#DIV/0!</v>
      </c>
      <c r="AZ19" s="37" t="e">
        <f t="shared" si="39"/>
        <v>#DIV/0!</v>
      </c>
      <c r="BA19" s="37" t="e">
        <f t="shared" si="39"/>
        <v>#DIV/0!</v>
      </c>
      <c r="BB19" s="37" t="e">
        <f t="shared" si="39"/>
        <v>#DIV/0!</v>
      </c>
      <c r="BC19" s="37" t="e">
        <f t="shared" si="39"/>
        <v>#DIV/0!</v>
      </c>
    </row>
    <row r="20" spans="1:55" x14ac:dyDescent="0.3">
      <c r="A20" s="69" t="s">
        <v>8</v>
      </c>
      <c r="B20" s="238">
        <f t="shared" ref="B20:AG20" si="40">B15/B7</f>
        <v>79.617647058823536</v>
      </c>
      <c r="C20" s="223">
        <f t="shared" si="40"/>
        <v>78.301702127659581</v>
      </c>
      <c r="D20" s="41">
        <f t="shared" si="40"/>
        <v>76.066666666666663</v>
      </c>
      <c r="E20" s="41">
        <f t="shared" si="40"/>
        <v>77.058292682926833</v>
      </c>
      <c r="F20" s="41">
        <f t="shared" si="40"/>
        <v>76.763333333333321</v>
      </c>
      <c r="G20" s="41">
        <f t="shared" si="40"/>
        <v>79.466071428571439</v>
      </c>
      <c r="H20" s="41">
        <f t="shared" si="40"/>
        <v>80.011764705882356</v>
      </c>
      <c r="I20" s="41">
        <f t="shared" si="40"/>
        <v>82.604347826086965</v>
      </c>
      <c r="J20" s="41">
        <f t="shared" si="40"/>
        <v>72.757076923076923</v>
      </c>
      <c r="K20" s="41">
        <f t="shared" si="40"/>
        <v>79.628431372549016</v>
      </c>
      <c r="L20" s="41">
        <f t="shared" si="40"/>
        <v>103.58</v>
      </c>
      <c r="M20" s="41">
        <f t="shared" si="40"/>
        <v>83.324647887323948</v>
      </c>
      <c r="N20" s="41">
        <f t="shared" si="40"/>
        <v>100.6</v>
      </c>
      <c r="O20" s="41">
        <f t="shared" si="40"/>
        <v>94.230769230769226</v>
      </c>
      <c r="P20" s="41">
        <f t="shared" si="40"/>
        <v>69.97446808510638</v>
      </c>
      <c r="Q20" s="41">
        <f t="shared" si="40"/>
        <v>77.110833333333346</v>
      </c>
      <c r="R20" s="41">
        <f t="shared" si="40"/>
        <v>81.018604651162789</v>
      </c>
      <c r="S20" s="41">
        <f t="shared" si="40"/>
        <v>75.106060606060609</v>
      </c>
      <c r="T20" s="41">
        <f t="shared" si="40"/>
        <v>76.22470588235295</v>
      </c>
      <c r="U20" s="41">
        <f t="shared" si="40"/>
        <v>76.900000000000006</v>
      </c>
      <c r="V20" s="41">
        <f t="shared" si="40"/>
        <v>82.892857142857139</v>
      </c>
      <c r="W20" s="41">
        <f t="shared" si="40"/>
        <v>76.289705882352933</v>
      </c>
      <c r="X20" s="41">
        <f t="shared" si="40"/>
        <v>81.922499999999999</v>
      </c>
      <c r="Y20" s="41">
        <f t="shared" si="40"/>
        <v>82.119714285714295</v>
      </c>
      <c r="Z20" s="41">
        <f t="shared" si="40"/>
        <v>71.987941176470599</v>
      </c>
      <c r="AA20" s="41">
        <f t="shared" si="40"/>
        <v>82.142857142857139</v>
      </c>
      <c r="AB20" s="41">
        <f t="shared" si="40"/>
        <v>84.45</v>
      </c>
      <c r="AC20" s="41">
        <f t="shared" si="40"/>
        <v>80.033111111111111</v>
      </c>
      <c r="AD20" s="41">
        <f t="shared" si="40"/>
        <v>65.803454545454542</v>
      </c>
      <c r="AE20" s="41">
        <f t="shared" si="40"/>
        <v>58.357142857142854</v>
      </c>
      <c r="AF20" s="41">
        <f t="shared" si="40"/>
        <v>74.01565217391304</v>
      </c>
      <c r="AG20" s="41">
        <f t="shared" si="40"/>
        <v>75.395652173913035</v>
      </c>
      <c r="AH20" s="41">
        <f t="shared" ref="AH20:BC20" si="41">AH15/AH7</f>
        <v>74.204545454545467</v>
      </c>
      <c r="AI20" s="41">
        <f t="shared" si="41"/>
        <v>71.212870813397132</v>
      </c>
      <c r="AJ20" s="41">
        <f t="shared" si="41"/>
        <v>76.136585365853662</v>
      </c>
      <c r="AK20" s="41">
        <f t="shared" si="41"/>
        <v>69.336956521739125</v>
      </c>
      <c r="AL20" s="41">
        <f t="shared" si="41"/>
        <v>63.76</v>
      </c>
      <c r="AM20" s="41">
        <f t="shared" si="41"/>
        <v>83.824324324324337</v>
      </c>
      <c r="AN20" s="41">
        <f t="shared" si="41"/>
        <v>67.915757575757581</v>
      </c>
      <c r="AO20" s="41">
        <f t="shared" si="41"/>
        <v>65.025897435897448</v>
      </c>
      <c r="AP20" s="41">
        <f t="shared" si="41"/>
        <v>72.9375</v>
      </c>
      <c r="AQ20" s="41">
        <f t="shared" si="41"/>
        <v>68.26857142857142</v>
      </c>
      <c r="AR20" s="41">
        <f t="shared" si="41"/>
        <v>81.778571428571439</v>
      </c>
      <c r="AS20" s="41">
        <f t="shared" si="41"/>
        <v>76.060370370370379</v>
      </c>
      <c r="AT20" s="41">
        <f t="shared" si="41"/>
        <v>154.25611111111112</v>
      </c>
      <c r="AU20" s="41">
        <f t="shared" si="41"/>
        <v>109.282</v>
      </c>
      <c r="AV20" s="41">
        <f t="shared" si="41"/>
        <v>74.633333333333326</v>
      </c>
      <c r="AW20" s="41">
        <f t="shared" si="41"/>
        <v>68.328709677419354</v>
      </c>
      <c r="AX20" s="41">
        <f t="shared" si="41"/>
        <v>64.569459459459452</v>
      </c>
      <c r="AY20" s="41">
        <f t="shared" si="41"/>
        <v>70.511428571428567</v>
      </c>
      <c r="AZ20" s="41">
        <f t="shared" si="41"/>
        <v>72.409583333333345</v>
      </c>
      <c r="BA20" s="41">
        <f t="shared" si="41"/>
        <v>65.119574468085105</v>
      </c>
      <c r="BB20" s="41">
        <f t="shared" si="41"/>
        <v>73.95021276595746</v>
      </c>
      <c r="BC20" s="41" t="e">
        <f t="shared" si="41"/>
        <v>#DIV/0!</v>
      </c>
    </row>
    <row r="21" spans="1:55" x14ac:dyDescent="0.3">
      <c r="A21" s="69" t="s">
        <v>16</v>
      </c>
      <c r="B21" s="238">
        <f t="shared" ref="B21:AG21" si="42">B16/B8</f>
        <v>76.893101851851824</v>
      </c>
      <c r="C21" s="223">
        <f t="shared" si="42"/>
        <v>76.893101851851853</v>
      </c>
      <c r="D21" s="41">
        <f t="shared" si="42"/>
        <v>76.893101851851853</v>
      </c>
      <c r="E21" s="41">
        <f t="shared" si="42"/>
        <v>76.893101851851839</v>
      </c>
      <c r="F21" s="41">
        <f t="shared" si="42"/>
        <v>76.895077650613189</v>
      </c>
      <c r="G21" s="41">
        <f t="shared" si="42"/>
        <v>76.90000000000002</v>
      </c>
      <c r="H21" s="41">
        <f t="shared" si="42"/>
        <v>76.90000000000002</v>
      </c>
      <c r="I21" s="41">
        <f t="shared" si="42"/>
        <v>76.899999999999991</v>
      </c>
      <c r="J21" s="41">
        <f t="shared" si="42"/>
        <v>77.791757713225223</v>
      </c>
      <c r="K21" s="41">
        <f t="shared" si="42"/>
        <v>87.54</v>
      </c>
      <c r="L21" s="41">
        <f t="shared" si="42"/>
        <v>87.539999999999992</v>
      </c>
      <c r="M21" s="41">
        <f t="shared" si="42"/>
        <v>87.539999999999992</v>
      </c>
      <c r="N21" s="41">
        <f t="shared" si="42"/>
        <v>87.539999999999992</v>
      </c>
      <c r="O21" s="41">
        <f t="shared" si="42"/>
        <v>80.069357598167429</v>
      </c>
      <c r="P21" s="41">
        <f t="shared" si="42"/>
        <v>78.614973262032095</v>
      </c>
      <c r="Q21" s="41">
        <f t="shared" si="42"/>
        <v>78.614973262032066</v>
      </c>
      <c r="R21" s="41">
        <f t="shared" si="42"/>
        <v>78.61497326203208</v>
      </c>
      <c r="S21" s="41">
        <f t="shared" si="42"/>
        <v>77.942053979305371</v>
      </c>
      <c r="T21" s="41">
        <f t="shared" si="42"/>
        <v>75.564189189189207</v>
      </c>
      <c r="U21" s="41">
        <f t="shared" si="42"/>
        <v>75.564189189189193</v>
      </c>
      <c r="V21" s="41">
        <f t="shared" si="42"/>
        <v>75.564189189189193</v>
      </c>
      <c r="W21" s="41">
        <f t="shared" si="42"/>
        <v>75.704734347049055</v>
      </c>
      <c r="X21" s="41">
        <f t="shared" si="42"/>
        <v>76.72</v>
      </c>
      <c r="Y21" s="41">
        <f t="shared" si="42"/>
        <v>76.72</v>
      </c>
      <c r="Z21" s="41" t="e">
        <f t="shared" si="42"/>
        <v>#DIV/0!</v>
      </c>
      <c r="AA21" s="41" t="e">
        <f t="shared" si="42"/>
        <v>#DIV/0!</v>
      </c>
      <c r="AB21" s="41" t="e">
        <f t="shared" si="42"/>
        <v>#DIV/0!</v>
      </c>
      <c r="AC21" s="41" t="e">
        <f t="shared" si="42"/>
        <v>#DIV/0!</v>
      </c>
      <c r="AD21" s="41" t="e">
        <f t="shared" si="42"/>
        <v>#DIV/0!</v>
      </c>
      <c r="AE21" s="41" t="e">
        <f t="shared" si="42"/>
        <v>#DIV/0!</v>
      </c>
      <c r="AF21" s="41" t="e">
        <f t="shared" si="42"/>
        <v>#DIV/0!</v>
      </c>
      <c r="AG21" s="41" t="e">
        <f t="shared" si="42"/>
        <v>#DIV/0!</v>
      </c>
      <c r="AH21" s="41" t="e">
        <f t="shared" ref="AH21:BC21" si="43">AH16/AH8</f>
        <v>#DIV/0!</v>
      </c>
      <c r="AI21" s="41" t="e">
        <f t="shared" si="43"/>
        <v>#DIV/0!</v>
      </c>
      <c r="AJ21" s="41" t="e">
        <f t="shared" si="43"/>
        <v>#DIV/0!</v>
      </c>
      <c r="AK21" s="41" t="e">
        <f t="shared" si="43"/>
        <v>#DIV/0!</v>
      </c>
      <c r="AL21" s="41" t="e">
        <f t="shared" si="43"/>
        <v>#DIV/0!</v>
      </c>
      <c r="AM21" s="41" t="e">
        <f t="shared" si="43"/>
        <v>#DIV/0!</v>
      </c>
      <c r="AN21" s="41" t="e">
        <f t="shared" si="43"/>
        <v>#DIV/0!</v>
      </c>
      <c r="AO21" s="41" t="e">
        <f t="shared" si="43"/>
        <v>#DIV/0!</v>
      </c>
      <c r="AP21" s="41" t="e">
        <f t="shared" si="43"/>
        <v>#DIV/0!</v>
      </c>
      <c r="AQ21" s="41" t="e">
        <f t="shared" si="43"/>
        <v>#DIV/0!</v>
      </c>
      <c r="AR21" s="41" t="e">
        <f t="shared" si="43"/>
        <v>#DIV/0!</v>
      </c>
      <c r="AS21" s="41" t="e">
        <f t="shared" si="43"/>
        <v>#DIV/0!</v>
      </c>
      <c r="AT21" s="41" t="e">
        <f t="shared" si="43"/>
        <v>#DIV/0!</v>
      </c>
      <c r="AU21" s="41" t="e">
        <f t="shared" si="43"/>
        <v>#DIV/0!</v>
      </c>
      <c r="AV21" s="41" t="e">
        <f t="shared" si="43"/>
        <v>#DIV/0!</v>
      </c>
      <c r="AW21" s="41" t="e">
        <f t="shared" si="43"/>
        <v>#DIV/0!</v>
      </c>
      <c r="AX21" s="41" t="e">
        <f t="shared" si="43"/>
        <v>#DIV/0!</v>
      </c>
      <c r="AY21" s="41" t="e">
        <f t="shared" si="43"/>
        <v>#DIV/0!</v>
      </c>
      <c r="AZ21" s="41" t="e">
        <f t="shared" si="43"/>
        <v>#DIV/0!</v>
      </c>
      <c r="BA21" s="41" t="e">
        <f t="shared" si="43"/>
        <v>#DIV/0!</v>
      </c>
      <c r="BB21" s="41" t="e">
        <f t="shared" si="43"/>
        <v>#DIV/0!</v>
      </c>
      <c r="BC21" s="41" t="e">
        <f t="shared" si="43"/>
        <v>#DIV/0!</v>
      </c>
    </row>
    <row r="22" spans="1:55" x14ac:dyDescent="0.3">
      <c r="A22" s="209" t="s">
        <v>9</v>
      </c>
      <c r="B22" s="231">
        <f t="shared" ref="B22:C22" si="44">(B19-B20)/B20</f>
        <v>-0.11726754460407939</v>
      </c>
      <c r="C22" s="217">
        <f t="shared" si="44"/>
        <v>-9.0729397154626287E-2</v>
      </c>
      <c r="D22" s="40">
        <f t="shared" ref="D22:E22" si="45">(D19-D20)/D20</f>
        <v>-9.060877772534201E-2</v>
      </c>
      <c r="E22" s="40">
        <f t="shared" si="45"/>
        <v>-8.4051918470867709E-2</v>
      </c>
      <c r="F22" s="40">
        <f t="shared" ref="F22:G22" si="46">(F19-F20)/F20</f>
        <v>0.15693256328976549</v>
      </c>
      <c r="G22" s="40">
        <f t="shared" si="46"/>
        <v>-0.15314608314765629</v>
      </c>
      <c r="H22" s="40">
        <f t="shared" ref="H22:L22" si="47">(H19-H20)/H20</f>
        <v>-0.16090957986054691</v>
      </c>
      <c r="I22" s="40">
        <f t="shared" si="47"/>
        <v>-0.14048107795147122</v>
      </c>
      <c r="J22" s="40">
        <f t="shared" si="47"/>
        <v>-8.5365982592565212E-2</v>
      </c>
      <c r="K22" s="40">
        <f t="shared" si="47"/>
        <v>-6.3651026212432862E-2</v>
      </c>
      <c r="L22" s="40">
        <f t="shared" si="47"/>
        <v>-0.34178130253980665</v>
      </c>
      <c r="M22" s="40">
        <f t="shared" ref="M22:R22" si="48">(M19-M20)/M20</f>
        <v>8.3989902306177491E-2</v>
      </c>
      <c r="N22" s="40">
        <f t="shared" si="48"/>
        <v>-0.16150339343250836</v>
      </c>
      <c r="O22" s="40">
        <f t="shared" si="48"/>
        <v>-0.11587202881152456</v>
      </c>
      <c r="P22" s="40">
        <f t="shared" si="48"/>
        <v>1.3529849701097618E-2</v>
      </c>
      <c r="Q22" s="40">
        <f t="shared" si="48"/>
        <v>5.7112057320090857E-2</v>
      </c>
      <c r="R22" s="40">
        <f t="shared" si="48"/>
        <v>-7.5520982834835437E-2</v>
      </c>
      <c r="S22" s="40">
        <f t="shared" ref="S22:T22" si="49">(S19-S20)/S20</f>
        <v>-1.892515634456321E-2</v>
      </c>
      <c r="T22" s="40">
        <f t="shared" si="49"/>
        <v>-6.3567716843836275E-2</v>
      </c>
      <c r="U22" s="40">
        <f t="shared" ref="U22:V22" si="50">(U19-U20)/U20</f>
        <v>-0.13120936280884288</v>
      </c>
      <c r="V22" s="40">
        <f t="shared" si="50"/>
        <v>-9.6852889080377355E-2</v>
      </c>
      <c r="W22" s="40">
        <f t="shared" ref="W22:X22" si="51">(W19-W20)/W20</f>
        <v>-3.0162254423487307E-2</v>
      </c>
      <c r="X22" s="40">
        <f t="shared" si="51"/>
        <v>-6.1482324322203463E-2</v>
      </c>
      <c r="Y22" s="40">
        <f>(Y19-Y20)/Y20</f>
        <v>-3.2119339129749104E-2</v>
      </c>
      <c r="Z22" s="40" t="e">
        <f>(Z19-Z20)/Z20</f>
        <v>#DIV/0!</v>
      </c>
      <c r="AA22" s="40" t="e">
        <f>(AA19-AA20)/AA20</f>
        <v>#DIV/0!</v>
      </c>
      <c r="AB22" s="40" t="e">
        <f>(AB19-AB20)/AB20</f>
        <v>#DIV/0!</v>
      </c>
      <c r="AC22" s="40">
        <f>(AC19-AC20)/AC20</f>
        <v>-0.15586926269657597</v>
      </c>
      <c r="AD22" s="40" t="e">
        <f t="shared" ref="AD22:AG22" si="52">(AD19-AD20)/AD20</f>
        <v>#DIV/0!</v>
      </c>
      <c r="AE22" s="40" t="e">
        <f t="shared" si="52"/>
        <v>#DIV/0!</v>
      </c>
      <c r="AF22" s="40" t="e">
        <f t="shared" si="52"/>
        <v>#DIV/0!</v>
      </c>
      <c r="AG22" s="40" t="e">
        <f t="shared" si="52"/>
        <v>#DIV/0!</v>
      </c>
      <c r="AH22" s="40" t="e">
        <f t="shared" ref="AH22:AI22" si="53">(AH19-AH20)/AH20</f>
        <v>#DIV/0!</v>
      </c>
      <c r="AI22" s="40" t="e">
        <f t="shared" si="53"/>
        <v>#DIV/0!</v>
      </c>
      <c r="AJ22" s="40" t="e">
        <f t="shared" ref="AJ22:AL22" si="54">(AJ19-AJ20)/AJ20</f>
        <v>#DIV/0!</v>
      </c>
      <c r="AK22" s="40" t="e">
        <f t="shared" si="54"/>
        <v>#DIV/0!</v>
      </c>
      <c r="AL22" s="40" t="e">
        <f t="shared" si="54"/>
        <v>#DIV/0!</v>
      </c>
      <c r="AM22" s="40" t="e">
        <f t="shared" ref="AM22:AN22" si="55">(AM19-AM20)/AM20</f>
        <v>#DIV/0!</v>
      </c>
      <c r="AN22" s="40" t="e">
        <f t="shared" si="55"/>
        <v>#DIV/0!</v>
      </c>
      <c r="AO22" s="40" t="e">
        <f t="shared" ref="AO22:AP22" si="56">(AO19-AO20)/AO20</f>
        <v>#DIV/0!</v>
      </c>
      <c r="AP22" s="40" t="e">
        <f t="shared" si="56"/>
        <v>#DIV/0!</v>
      </c>
      <c r="AQ22" s="40" t="e">
        <f t="shared" ref="AQ22:AR22" si="57">(AQ19-AQ20)/AQ20</f>
        <v>#DIV/0!</v>
      </c>
      <c r="AR22" s="40" t="e">
        <f t="shared" si="57"/>
        <v>#DIV/0!</v>
      </c>
      <c r="AS22" s="40" t="e">
        <f t="shared" ref="AS22:AY22" si="58">(AS19-AS20)/AS20</f>
        <v>#DIV/0!</v>
      </c>
      <c r="AT22" s="40" t="e">
        <f t="shared" si="58"/>
        <v>#DIV/0!</v>
      </c>
      <c r="AU22" s="40" t="e">
        <f t="shared" si="58"/>
        <v>#DIV/0!</v>
      </c>
      <c r="AV22" s="40" t="e">
        <f t="shared" si="58"/>
        <v>#DIV/0!</v>
      </c>
      <c r="AW22" s="40" t="e">
        <f t="shared" si="58"/>
        <v>#DIV/0!</v>
      </c>
      <c r="AX22" s="40" t="e">
        <f t="shared" si="58"/>
        <v>#DIV/0!</v>
      </c>
      <c r="AY22" s="40" t="e">
        <f t="shared" si="58"/>
        <v>#DIV/0!</v>
      </c>
      <c r="AZ22" s="40" t="e">
        <f t="shared" ref="AZ22:BC22" si="59">(AZ19-AZ20)/AZ20</f>
        <v>#DIV/0!</v>
      </c>
      <c r="BA22" s="40" t="e">
        <f t="shared" si="59"/>
        <v>#DIV/0!</v>
      </c>
      <c r="BB22" s="40" t="e">
        <f t="shared" si="59"/>
        <v>#DIV/0!</v>
      </c>
      <c r="BC22" s="40" t="e">
        <f t="shared" si="59"/>
        <v>#DIV/0!</v>
      </c>
    </row>
    <row r="23" spans="1:55" x14ac:dyDescent="0.3">
      <c r="A23" s="209" t="s">
        <v>13</v>
      </c>
      <c r="B23" s="232">
        <f t="shared" ref="B23:C23" si="60">(B19-B21)/B21</f>
        <v>-8.5989778166446651E-2</v>
      </c>
      <c r="C23" s="218">
        <f t="shared" si="60"/>
        <v>-7.4072521685880882E-2</v>
      </c>
      <c r="D23" s="36">
        <f t="shared" ref="D23:E23" si="61">(D19-D21)/D21</f>
        <v>-0.10038277415787432</v>
      </c>
      <c r="E23" s="36">
        <f t="shared" si="61"/>
        <v>-8.2084170764436748E-2</v>
      </c>
      <c r="F23" s="36">
        <f t="shared" ref="F23:G23" si="62">(F19-F21)/F21</f>
        <v>0.15495039101884325</v>
      </c>
      <c r="G23" s="36">
        <f t="shared" si="62"/>
        <v>-0.12488746623987224</v>
      </c>
      <c r="H23" s="36">
        <f t="shared" ref="H23:L23" si="63">(H19-H21)/H21</f>
        <v>-0.12695571829443597</v>
      </c>
      <c r="I23" s="36">
        <f t="shared" si="63"/>
        <v>-7.6723016905071426E-2</v>
      </c>
      <c r="J23" s="36">
        <f t="shared" si="63"/>
        <v>-0.1445610753996083</v>
      </c>
      <c r="K23" s="36">
        <f t="shared" si="63"/>
        <v>-0.14827507425177081</v>
      </c>
      <c r="L23" s="36">
        <f t="shared" si="63"/>
        <v>-0.22117554623113056</v>
      </c>
      <c r="M23" s="36">
        <f t="shared" ref="M23:R23" si="64">(M19-M21)/M21</f>
        <v>3.1792059893499355E-2</v>
      </c>
      <c r="N23" s="36">
        <f t="shared" si="64"/>
        <v>-3.6408971662215406E-2</v>
      </c>
      <c r="O23" s="36">
        <f t="shared" si="64"/>
        <v>4.0498654199720971E-2</v>
      </c>
      <c r="P23" s="36">
        <f t="shared" si="64"/>
        <v>-9.7866358297621581E-2</v>
      </c>
      <c r="Q23" s="36">
        <f t="shared" si="64"/>
        <v>3.6886337097249706E-2</v>
      </c>
      <c r="R23" s="36">
        <f t="shared" si="64"/>
        <v>-4.7255288755866813E-2</v>
      </c>
      <c r="S23" s="36">
        <f t="shared" ref="S23:T23" si="65">(S19-S21)/S21</f>
        <v>-5.4622467529135042E-2</v>
      </c>
      <c r="T23" s="36">
        <f t="shared" si="65"/>
        <v>-5.5382236900506532E-2</v>
      </c>
      <c r="U23" s="36">
        <f t="shared" ref="U23:V23" si="66">(U19-U21)/U21</f>
        <v>-0.11585103053605779</v>
      </c>
      <c r="V23" s="36">
        <f t="shared" si="66"/>
        <v>-9.2602693452161558E-3</v>
      </c>
      <c r="W23" s="36">
        <f t="shared" ref="W23:X23" si="67">(W19-W21)/W21</f>
        <v>-2.2668304673597463E-2</v>
      </c>
      <c r="X23" s="36">
        <f t="shared" si="67"/>
        <v>2.1599880828243908E-3</v>
      </c>
      <c r="Y23" s="36">
        <f>(Y19-Y21)/Y21</f>
        <v>3.6002128953771334E-2</v>
      </c>
      <c r="Z23" s="36" t="e">
        <f>(Z19-Z21)/Z21</f>
        <v>#DIV/0!</v>
      </c>
      <c r="AA23" s="36" t="e">
        <f>(AA19-AA21)/AA21</f>
        <v>#DIV/0!</v>
      </c>
      <c r="AB23" s="36" t="e">
        <f>(AB19-AB21)/AB21</f>
        <v>#DIV/0!</v>
      </c>
      <c r="AC23" s="36" t="e">
        <f>(AC19-AC21)/AC21</f>
        <v>#DIV/0!</v>
      </c>
      <c r="AD23" s="36" t="e">
        <f t="shared" ref="AD23:AG23" si="68">(AD19-AD21)/AD21</f>
        <v>#DIV/0!</v>
      </c>
      <c r="AE23" s="36" t="e">
        <f t="shared" si="68"/>
        <v>#DIV/0!</v>
      </c>
      <c r="AF23" s="36" t="e">
        <f t="shared" si="68"/>
        <v>#DIV/0!</v>
      </c>
      <c r="AG23" s="36" t="e">
        <f t="shared" si="68"/>
        <v>#DIV/0!</v>
      </c>
      <c r="AH23" s="36" t="e">
        <f t="shared" ref="AH23:AI23" si="69">(AH19-AH21)/AH21</f>
        <v>#DIV/0!</v>
      </c>
      <c r="AI23" s="36" t="e">
        <f t="shared" si="69"/>
        <v>#DIV/0!</v>
      </c>
      <c r="AJ23" s="36" t="e">
        <f t="shared" ref="AJ23:AL23" si="70">(AJ19-AJ21)/AJ21</f>
        <v>#DIV/0!</v>
      </c>
      <c r="AK23" s="36" t="e">
        <f t="shared" si="70"/>
        <v>#DIV/0!</v>
      </c>
      <c r="AL23" s="36" t="e">
        <f t="shared" si="70"/>
        <v>#DIV/0!</v>
      </c>
      <c r="AM23" s="36" t="e">
        <f t="shared" ref="AM23:AN23" si="71">(AM19-AM21)/AM21</f>
        <v>#DIV/0!</v>
      </c>
      <c r="AN23" s="36" t="e">
        <f t="shared" si="71"/>
        <v>#DIV/0!</v>
      </c>
      <c r="AO23" s="36" t="e">
        <f t="shared" ref="AO23:AP23" si="72">(AO19-AO21)/AO21</f>
        <v>#DIV/0!</v>
      </c>
      <c r="AP23" s="36" t="e">
        <f t="shared" si="72"/>
        <v>#DIV/0!</v>
      </c>
      <c r="AQ23" s="36" t="e">
        <f t="shared" ref="AQ23:AR23" si="73">(AQ19-AQ21)/AQ21</f>
        <v>#DIV/0!</v>
      </c>
      <c r="AR23" s="36" t="e">
        <f t="shared" si="73"/>
        <v>#DIV/0!</v>
      </c>
      <c r="AS23" s="36" t="e">
        <f t="shared" ref="AS23:AY23" si="74">(AS19-AS21)/AS21</f>
        <v>#DIV/0!</v>
      </c>
      <c r="AT23" s="36" t="e">
        <f t="shared" si="74"/>
        <v>#DIV/0!</v>
      </c>
      <c r="AU23" s="36" t="e">
        <f t="shared" si="74"/>
        <v>#DIV/0!</v>
      </c>
      <c r="AV23" s="36" t="e">
        <f t="shared" si="74"/>
        <v>#DIV/0!</v>
      </c>
      <c r="AW23" s="36" t="e">
        <f t="shared" si="74"/>
        <v>#DIV/0!</v>
      </c>
      <c r="AX23" s="36" t="e">
        <f t="shared" si="74"/>
        <v>#DIV/0!</v>
      </c>
      <c r="AY23" s="36" t="e">
        <f t="shared" si="74"/>
        <v>#DIV/0!</v>
      </c>
      <c r="AZ23" s="36" t="e">
        <f t="shared" ref="AZ23:BC23" si="75">(AZ19-AZ21)/AZ21</f>
        <v>#DIV/0!</v>
      </c>
      <c r="BA23" s="36" t="e">
        <f t="shared" si="75"/>
        <v>#DIV/0!</v>
      </c>
      <c r="BB23" s="36" t="e">
        <f t="shared" si="75"/>
        <v>#DIV/0!</v>
      </c>
      <c r="BC23" s="36" t="e">
        <f t="shared" si="75"/>
        <v>#DIV/0!</v>
      </c>
    </row>
    <row r="24" spans="1:55" x14ac:dyDescent="0.3">
      <c r="A24" s="210"/>
      <c r="B24" s="239"/>
      <c r="C24" s="224">
        <f>SUM('ANR QUOTIDIEN'!J24:P24)</f>
        <v>0</v>
      </c>
      <c r="D24" s="42">
        <f>SUM('ANR QUOTIDIEN'!Q24:W24)</f>
        <v>0</v>
      </c>
      <c r="E24" s="42">
        <f>SUM('ANR QUOTIDIEN'!R24:X24)</f>
        <v>0</v>
      </c>
      <c r="F24" s="42">
        <f>SUM('ANR QUOTIDIEN'!S24:Y24)</f>
        <v>0</v>
      </c>
      <c r="G24" s="42">
        <f>SUM('ANR QUOTIDIEN'!AL24:AR24)</f>
        <v>0</v>
      </c>
      <c r="H24" s="42">
        <f>SUM('ANR QUOTIDIEN'!AS24:AY24)</f>
        <v>0</v>
      </c>
      <c r="I24" s="42">
        <f>SUM('ANR QUOTIDIEN'!AT24:AZ24)</f>
        <v>0</v>
      </c>
      <c r="J24" s="42">
        <f>SUM('ANR QUOTIDIEN'!AU24:BA24)</f>
        <v>0</v>
      </c>
      <c r="K24" s="42">
        <f>SUM('ANR QUOTIDIEN'!AV24:BB24)</f>
        <v>0</v>
      </c>
      <c r="L24" s="42">
        <f>SUM('ANR QUOTIDIEN'!AW24:BC24)</f>
        <v>0</v>
      </c>
      <c r="M24" s="42">
        <f>SUM('ANR QUOTIDIEN'!BB24:BH24)</f>
        <v>0</v>
      </c>
      <c r="N24" s="42">
        <f>SUM('ANR QUOTIDIEN'!BC24:BI24)</f>
        <v>0</v>
      </c>
      <c r="O24" s="42">
        <f>SUM('ANR QUOTIDIEN'!CB24:CH24)</f>
        <v>0</v>
      </c>
      <c r="P24" s="42"/>
      <c r="Q24" s="42">
        <f>SUM('ANR QUOTIDIEN'!CP24:CV24)</f>
        <v>0</v>
      </c>
      <c r="R24" s="42">
        <f>SUM('ANR QUOTIDIEN'!CQ24:CW24)</f>
        <v>0</v>
      </c>
      <c r="S24" s="42">
        <f>SUM('ANR QUOTIDIEN'!DD24:DJ24)</f>
        <v>0</v>
      </c>
      <c r="T24" s="42">
        <f>SUM('ANR QUOTIDIEN'!DK24:DQ24)</f>
        <v>0</v>
      </c>
      <c r="U24" s="42">
        <f>SUM('ANR QUOTIDIEN'!DR24:DX24)</f>
        <v>0</v>
      </c>
      <c r="V24" s="42">
        <f>SUM('ANR QUOTIDIEN'!DY24:EE24)</f>
        <v>0</v>
      </c>
      <c r="W24" s="42">
        <f>SUM('ANR QUOTIDIEN'!EF24:EL24)</f>
        <v>0</v>
      </c>
      <c r="X24" s="42">
        <f>SUM('ANR QUOTIDIEN'!EG24:EM24)</f>
        <v>0</v>
      </c>
      <c r="Y24" s="42">
        <f>SUM('ANR QUOTIDIEN'!EH24:EN24)</f>
        <v>0</v>
      </c>
      <c r="Z24" s="42">
        <f>SUM('ANR QUOTIDIEN'!EI24:EO24)</f>
        <v>0</v>
      </c>
      <c r="AA24" s="42">
        <f>SUM('ANR QUOTIDIEN'!EJ24:EP24)</f>
        <v>0</v>
      </c>
      <c r="AB24" s="42">
        <f>SUM('ANR QUOTIDIEN'!EK24:EQ24)</f>
        <v>0</v>
      </c>
      <c r="AC24" s="42">
        <f>SUM('ANR QUOTIDIEN'!EL24:ER24)</f>
        <v>0</v>
      </c>
      <c r="AD24" s="42">
        <f>SUM('ANR QUOTIDIEN'!EM24:ES24)</f>
        <v>0</v>
      </c>
      <c r="AE24" s="42">
        <f>SUM('ANR QUOTIDIEN'!EN24:ET24)</f>
        <v>0</v>
      </c>
      <c r="AF24" s="42">
        <f>SUM('ANR QUOTIDIEN'!EO24:EU24)</f>
        <v>0</v>
      </c>
      <c r="AG24" s="42">
        <f>SUM('ANR QUOTIDIEN'!EP24:EV24)</f>
        <v>0</v>
      </c>
      <c r="AH24" s="42">
        <f>SUM('ANR QUOTIDIEN'!EQ24:EW24)</f>
        <v>0</v>
      </c>
      <c r="AI24" s="42">
        <f>SUM('ANR QUOTIDIEN'!ER24:EX24)</f>
        <v>0</v>
      </c>
      <c r="AJ24" s="42">
        <f>SUM('ANR QUOTIDIEN'!ES24:EY24)</f>
        <v>0</v>
      </c>
      <c r="AK24" s="42">
        <f>SUM('ANR QUOTIDIEN'!ET24:EZ24)</f>
        <v>0</v>
      </c>
      <c r="AL24" s="42">
        <f>SUM('ANR QUOTIDIEN'!EU24:FA24)</f>
        <v>0</v>
      </c>
      <c r="AM24" s="42">
        <f>SUM('ANR QUOTIDIEN'!EV24:FB24)</f>
        <v>0</v>
      </c>
      <c r="AN24" s="42">
        <f>SUM('ANR QUOTIDIEN'!EW24:FC24)</f>
        <v>0</v>
      </c>
      <c r="AO24" s="42">
        <f>SUM('ANR QUOTIDIEN'!EX24:FD24)</f>
        <v>0</v>
      </c>
      <c r="AP24" s="42">
        <f>SUM('ANR QUOTIDIEN'!EY24:FE24)</f>
        <v>0</v>
      </c>
      <c r="AQ24" s="42">
        <f>SUM('ANR QUOTIDIEN'!EZ24:FF24)</f>
        <v>0</v>
      </c>
      <c r="AR24" s="42">
        <f>SUM('ANR QUOTIDIEN'!FA24:FG24)</f>
        <v>0</v>
      </c>
      <c r="AS24" s="42">
        <f>SUM('ANR QUOTIDIEN'!FB24:FH24)</f>
        <v>0</v>
      </c>
      <c r="AT24" s="42">
        <f>SUM('ANR QUOTIDIEN'!FC24:FI24)</f>
        <v>0</v>
      </c>
      <c r="AU24" s="42">
        <f>SUM('ANR QUOTIDIEN'!FD24:FJ24)</f>
        <v>0</v>
      </c>
      <c r="AV24" s="42">
        <f>SUM('ANR QUOTIDIEN'!FE24:FK24)</f>
        <v>0</v>
      </c>
      <c r="AW24" s="42">
        <f>SUM('ANR QUOTIDIEN'!FF24:FL24)</f>
        <v>0</v>
      </c>
      <c r="AX24" s="42">
        <f>SUM('ANR QUOTIDIEN'!FG24:FM24)</f>
        <v>0</v>
      </c>
      <c r="AY24" s="42">
        <f>SUM('ANR QUOTIDIEN'!FH24:FN24)</f>
        <v>0</v>
      </c>
      <c r="AZ24" s="42">
        <f>SUM('ANR QUOTIDIEN'!FI24:FO24)</f>
        <v>0</v>
      </c>
      <c r="BA24" s="42">
        <f>SUM('ANR QUOTIDIEN'!FJ24:FP24)</f>
        <v>0</v>
      </c>
      <c r="BB24" s="42">
        <f>SUM('ANR QUOTIDIEN'!FK24:FQ24)</f>
        <v>0</v>
      </c>
      <c r="BC24" s="42">
        <f>SUM('ANR QUOTIDIEN'!FL24:FR24)</f>
        <v>0</v>
      </c>
    </row>
    <row r="25" spans="1:55" x14ac:dyDescent="0.3">
      <c r="A25" s="455" t="s">
        <v>18</v>
      </c>
      <c r="B25" s="456"/>
      <c r="C25" s="457"/>
      <c r="D25" s="458"/>
      <c r="E25" s="458"/>
    </row>
    <row r="26" spans="1:55" x14ac:dyDescent="0.3">
      <c r="A26" s="455"/>
      <c r="B26" s="456"/>
      <c r="C26" s="457"/>
      <c r="D26" s="458"/>
      <c r="E26" s="458"/>
    </row>
    <row r="27" spans="1:55" x14ac:dyDescent="0.3">
      <c r="AI27" s="105"/>
    </row>
    <row r="73" spans="5:5" x14ac:dyDescent="0.3">
      <c r="E73">
        <v>2.5</v>
      </c>
    </row>
    <row r="74" spans="5:5" x14ac:dyDescent="0.3">
      <c r="E74">
        <v>1.5</v>
      </c>
    </row>
  </sheetData>
  <mergeCells count="5">
    <mergeCell ref="A25:A26"/>
    <mergeCell ref="B25:B26"/>
    <mergeCell ref="C25:C26"/>
    <mergeCell ref="D25:D26"/>
    <mergeCell ref="E25:E26"/>
  </mergeCells>
  <conditionalFormatting sqref="A5:BC5 A10:BC10 A13:BC13 A18:BC18 A22:A23 B23:BC23">
    <cfRule type="cellIs" dxfId="60" priority="28" operator="lessThan">
      <formula>0</formula>
    </cfRule>
  </conditionalFormatting>
  <conditionalFormatting sqref="A5:BC5 A13:BC13">
    <cfRule type="cellIs" dxfId="59" priority="25" operator="greaterThan">
      <formula>0</formula>
    </cfRule>
  </conditionalFormatting>
  <conditionalFormatting sqref="A9:BC10">
    <cfRule type="cellIs" dxfId="58" priority="18" operator="greaterThan">
      <formula>0</formula>
    </cfRule>
  </conditionalFormatting>
  <conditionalFormatting sqref="A17:BC18">
    <cfRule type="cellIs" dxfId="57" priority="1" operator="greaterThan">
      <formula>0</formula>
    </cfRule>
  </conditionalFormatting>
  <conditionalFormatting sqref="A22:BC23">
    <cfRule type="cellIs" dxfId="56" priority="17" operator="greaterThan">
      <formula>0</formula>
    </cfRule>
  </conditionalFormatting>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3C795E-2E3B-4B04-975A-1ABD5C8285A0}">
  <dimension ref="A1:N27"/>
  <sheetViews>
    <sheetView workbookViewId="0">
      <selection activeCell="B24" sqref="B24"/>
    </sheetView>
  </sheetViews>
  <sheetFormatPr baseColWidth="10" defaultColWidth="8.88671875" defaultRowHeight="15" customHeight="1" x14ac:dyDescent="0.3"/>
  <cols>
    <col min="1" max="1" width="21" style="25" customWidth="1"/>
    <col min="2" max="9" width="18.33203125" style="43" customWidth="1"/>
    <col min="10" max="10" width="19.44140625" customWidth="1"/>
    <col min="11" max="11" width="19.33203125" customWidth="1"/>
    <col min="12" max="12" width="17.88671875" customWidth="1"/>
    <col min="13" max="13" width="17.6640625" customWidth="1"/>
  </cols>
  <sheetData>
    <row r="1" spans="1:14" ht="14.4" x14ac:dyDescent="0.3">
      <c r="A1" s="9"/>
      <c r="B1" s="9" t="s">
        <v>71</v>
      </c>
      <c r="C1" s="9" t="s">
        <v>72</v>
      </c>
      <c r="D1" s="9" t="s">
        <v>73</v>
      </c>
      <c r="E1" s="9" t="s">
        <v>74</v>
      </c>
      <c r="F1" s="9" t="s">
        <v>75</v>
      </c>
      <c r="G1" s="9" t="s">
        <v>76</v>
      </c>
      <c r="H1" s="9" t="s">
        <v>77</v>
      </c>
      <c r="I1" s="9" t="s">
        <v>78</v>
      </c>
      <c r="J1" s="202" t="s">
        <v>79</v>
      </c>
      <c r="K1" s="202" t="s">
        <v>80</v>
      </c>
      <c r="L1" s="202" t="s">
        <v>81</v>
      </c>
      <c r="M1" s="388" t="s">
        <v>82</v>
      </c>
    </row>
    <row r="2" spans="1:14" ht="15.6" x14ac:dyDescent="0.3">
      <c r="A2" s="10"/>
      <c r="B2" s="10"/>
      <c r="C2" s="10"/>
      <c r="D2" s="10"/>
      <c r="E2" s="10"/>
      <c r="F2" s="10"/>
      <c r="G2" s="10"/>
      <c r="H2" s="10"/>
      <c r="I2" s="59"/>
      <c r="J2" s="10"/>
      <c r="K2" s="10"/>
      <c r="L2" s="10"/>
      <c r="M2" s="389"/>
    </row>
    <row r="3" spans="1:14" ht="14.4" x14ac:dyDescent="0.3">
      <c r="A3" s="13" t="s">
        <v>7</v>
      </c>
      <c r="B3" s="310">
        <f>SUM('ANR QUOTIDIEN'!B3:AF3)</f>
        <v>7016</v>
      </c>
      <c r="C3" s="310">
        <f>SUM('ANR QUOTIDIEN'!AG3:BJ3)</f>
        <v>7042</v>
      </c>
      <c r="D3" s="310">
        <f>SUM('ANR QUOTIDIEN'!BK3:CO3)</f>
        <v>8572</v>
      </c>
      <c r="E3" s="310">
        <f>SUM('ANR QUOTIDIEN'!CP3:DT3)</f>
        <v>8734</v>
      </c>
      <c r="F3" s="310">
        <f>SUM('ANR QUOTIDIEN'!DU3:EV3)</f>
        <v>14974</v>
      </c>
      <c r="G3" s="310">
        <f>SUM('ANR QUOTIDIEN'!EW3:GA3)</f>
        <v>8129</v>
      </c>
      <c r="H3" s="195"/>
      <c r="I3" s="200"/>
      <c r="J3" s="195"/>
      <c r="K3" s="195"/>
      <c r="L3" s="195"/>
      <c r="M3" s="390"/>
    </row>
    <row r="4" spans="1:14" s="431" customFormat="1" ht="13.8" x14ac:dyDescent="0.3">
      <c r="A4" s="440" t="s">
        <v>8</v>
      </c>
      <c r="B4" s="440">
        <v>9655</v>
      </c>
      <c r="C4" s="440">
        <v>9604</v>
      </c>
      <c r="D4" s="440">
        <v>8794</v>
      </c>
      <c r="E4" s="440">
        <v>9099</v>
      </c>
      <c r="F4" s="440">
        <v>17193</v>
      </c>
      <c r="G4" s="440">
        <v>9878</v>
      </c>
      <c r="H4" s="430">
        <v>8297</v>
      </c>
      <c r="I4" s="445">
        <v>12094</v>
      </c>
      <c r="J4" s="430">
        <v>7896</v>
      </c>
      <c r="K4" s="430">
        <v>5770</v>
      </c>
      <c r="L4" s="430">
        <v>5231</v>
      </c>
      <c r="M4" s="430"/>
    </row>
    <row r="5" spans="1:14" s="446" customFormat="1" ht="13.8" x14ac:dyDescent="0.3">
      <c r="A5" s="432" t="s">
        <v>9</v>
      </c>
      <c r="B5" s="432">
        <f t="shared" ref="B5:I5" si="0">(B3-B4)/B4</f>
        <v>-0.27332988089073018</v>
      </c>
      <c r="C5" s="432">
        <f t="shared" si="0"/>
        <v>-0.26676384839650147</v>
      </c>
      <c r="D5" s="432">
        <f t="shared" si="0"/>
        <v>-2.5244484876051854E-2</v>
      </c>
      <c r="E5" s="432">
        <f t="shared" si="0"/>
        <v>-4.0114298274535665E-2</v>
      </c>
      <c r="F5" s="432">
        <f t="shared" si="0"/>
        <v>-0.12906415401616936</v>
      </c>
      <c r="G5" s="432">
        <f t="shared" ref="G5:H5" si="1">(G3-G4)/G4</f>
        <v>-0.17706013363028952</v>
      </c>
      <c r="H5" s="432">
        <f t="shared" si="1"/>
        <v>-1</v>
      </c>
      <c r="I5" s="439">
        <f t="shared" si="0"/>
        <v>-1</v>
      </c>
      <c r="J5" s="432">
        <f t="shared" ref="J5" si="2">(J3-J4)/J4</f>
        <v>-1</v>
      </c>
      <c r="K5" s="432">
        <f>(K3-K4)/K4</f>
        <v>-1</v>
      </c>
      <c r="L5" s="432">
        <f>(L3-L4)/L4</f>
        <v>-1</v>
      </c>
      <c r="M5" s="432" t="e">
        <f>(M3-M4)/M4</f>
        <v>#DIV/0!</v>
      </c>
    </row>
    <row r="6" spans="1:14" ht="14.4" x14ac:dyDescent="0.3">
      <c r="A6" s="13" t="s">
        <v>10</v>
      </c>
      <c r="B6" s="310">
        <f>SUM('ANR QUOTIDIEN'!B6:AF6)</f>
        <v>179</v>
      </c>
      <c r="C6" s="310">
        <f>SUM('ANR QUOTIDIEN'!AG6:BJ6)</f>
        <v>150</v>
      </c>
      <c r="D6" s="310">
        <f>SUM('ANR QUOTIDIEN'!BK6:CO6)</f>
        <v>182</v>
      </c>
      <c r="E6" s="310">
        <f>SUM('ANR QUOTIDIEN'!CP6:DT6)</f>
        <v>178</v>
      </c>
      <c r="F6" s="310">
        <f>SUM('ANR QUOTIDIEN'!DU6:EV6)</f>
        <v>318</v>
      </c>
      <c r="G6" s="310">
        <f>SUM('ANR QUOTIDIEN'!EW6:GA6)</f>
        <v>161</v>
      </c>
      <c r="H6" s="196"/>
      <c r="I6" s="201"/>
      <c r="J6" s="196"/>
      <c r="K6" s="196"/>
      <c r="L6" s="196"/>
      <c r="M6" s="391"/>
      <c r="N6" s="117"/>
    </row>
    <row r="7" spans="1:14" s="431" customFormat="1" ht="13.8" x14ac:dyDescent="0.3">
      <c r="A7" s="433" t="s">
        <v>9</v>
      </c>
      <c r="B7" s="433">
        <v>191</v>
      </c>
      <c r="C7" s="433">
        <v>230</v>
      </c>
      <c r="D7" s="433">
        <v>187</v>
      </c>
      <c r="E7" s="433">
        <v>294</v>
      </c>
      <c r="F7" s="433">
        <v>179</v>
      </c>
      <c r="G7" s="433">
        <v>192</v>
      </c>
      <c r="H7" s="433">
        <v>362</v>
      </c>
      <c r="I7" s="444">
        <v>170</v>
      </c>
      <c r="J7" s="433">
        <v>147</v>
      </c>
      <c r="K7" s="433">
        <v>91</v>
      </c>
      <c r="L7" s="433">
        <v>174</v>
      </c>
      <c r="M7" s="433"/>
    </row>
    <row r="8" spans="1:14" s="431" customFormat="1" ht="13.8" x14ac:dyDescent="0.3">
      <c r="A8" s="434" t="s">
        <v>16</v>
      </c>
      <c r="B8" s="434">
        <f>SUM('ANR QUOTIDIEN'!B8:AF8)</f>
        <v>213.3755000000001</v>
      </c>
      <c r="C8" s="434">
        <f>SUM('ANR QUOTIDIEN'!AG8:BK8)</f>
        <v>214.07389639262317</v>
      </c>
      <c r="D8" s="434">
        <f>SUM('ANR QUOTIDIEN'!BK8:CO8)</f>
        <v>229.99991775652725</v>
      </c>
      <c r="E8" s="434">
        <f>SUM('ANR QUOTIDIEN'!CP8:DT8)</f>
        <v>187.00008657076319</v>
      </c>
      <c r="F8" s="434">
        <f>SUM('ANR QUOTIDIEN'!DU8:EV8)</f>
        <v>294.00017001123587</v>
      </c>
      <c r="G8" s="434">
        <f>SUM('ANR QUOTIDIEN'!EW8:GA8)</f>
        <v>178.79179024995923</v>
      </c>
      <c r="H8" s="434"/>
      <c r="I8" s="443"/>
      <c r="J8" s="434"/>
      <c r="K8" s="434"/>
      <c r="L8" s="434"/>
      <c r="M8" s="434"/>
    </row>
    <row r="9" spans="1:14" s="446" customFormat="1" ht="13.8" x14ac:dyDescent="0.3">
      <c r="A9" s="432" t="s">
        <v>12</v>
      </c>
      <c r="B9" s="432">
        <f t="shared" ref="B9:L9" si="3">(B6-B7)/B7</f>
        <v>-6.2827225130890049E-2</v>
      </c>
      <c r="C9" s="432">
        <f t="shared" si="3"/>
        <v>-0.34782608695652173</v>
      </c>
      <c r="D9" s="432">
        <f t="shared" si="3"/>
        <v>-2.6737967914438502E-2</v>
      </c>
      <c r="E9" s="432">
        <f t="shared" si="3"/>
        <v>-0.39455782312925169</v>
      </c>
      <c r="F9" s="432">
        <f t="shared" si="3"/>
        <v>0.77653631284916202</v>
      </c>
      <c r="G9" s="432">
        <f t="shared" si="3"/>
        <v>-0.16145833333333334</v>
      </c>
      <c r="H9" s="432">
        <f t="shared" si="3"/>
        <v>-1</v>
      </c>
      <c r="I9" s="439">
        <f t="shared" si="3"/>
        <v>-1</v>
      </c>
      <c r="J9" s="432">
        <f t="shared" si="3"/>
        <v>-1</v>
      </c>
      <c r="K9" s="432">
        <f t="shared" si="3"/>
        <v>-1</v>
      </c>
      <c r="L9" s="432">
        <f t="shared" si="3"/>
        <v>-1</v>
      </c>
      <c r="M9" s="432" t="e">
        <f>(M6-M7)/M7</f>
        <v>#DIV/0!</v>
      </c>
    </row>
    <row r="10" spans="1:14" s="446" customFormat="1" ht="13.8" x14ac:dyDescent="0.3">
      <c r="A10" s="432" t="s">
        <v>13</v>
      </c>
      <c r="B10" s="432">
        <f t="shared" ref="B10:L10" si="4">(B6-B8)/B8</f>
        <v>-0.16110331317325599</v>
      </c>
      <c r="C10" s="432">
        <f t="shared" si="4"/>
        <v>-0.29930737690273157</v>
      </c>
      <c r="D10" s="432">
        <f t="shared" si="4"/>
        <v>-0.20869536921895288</v>
      </c>
      <c r="E10" s="432">
        <f t="shared" si="4"/>
        <v>-4.8128782910255186E-2</v>
      </c>
      <c r="F10" s="432">
        <f t="shared" si="4"/>
        <v>8.1632027586402173E-2</v>
      </c>
      <c r="G10" s="432">
        <f t="shared" si="4"/>
        <v>-9.9511226019301471E-2</v>
      </c>
      <c r="H10" s="432" t="e">
        <f t="shared" si="4"/>
        <v>#DIV/0!</v>
      </c>
      <c r="I10" s="439" t="e">
        <f t="shared" si="4"/>
        <v>#DIV/0!</v>
      </c>
      <c r="J10" s="432" t="e">
        <f t="shared" si="4"/>
        <v>#DIV/0!</v>
      </c>
      <c r="K10" s="432" t="e">
        <f t="shared" si="4"/>
        <v>#DIV/0!</v>
      </c>
      <c r="L10" s="432" t="e">
        <f t="shared" si="4"/>
        <v>#DIV/0!</v>
      </c>
      <c r="M10" s="432" t="e">
        <f>(M6-M8)/M8</f>
        <v>#DIV/0!</v>
      </c>
    </row>
    <row r="11" spans="1:14" s="450" customFormat="1" ht="14.4" x14ac:dyDescent="0.3">
      <c r="A11" s="447" t="s">
        <v>14</v>
      </c>
      <c r="B11" s="447">
        <f t="shared" ref="B11:L11" si="5">B6/B3</f>
        <v>2.5513112884834665E-2</v>
      </c>
      <c r="C11" s="447">
        <f t="shared" si="5"/>
        <v>2.1300766827605795E-2</v>
      </c>
      <c r="D11" s="447">
        <f t="shared" si="5"/>
        <v>2.1231917872141858E-2</v>
      </c>
      <c r="E11" s="447">
        <f t="shared" si="5"/>
        <v>2.038012365468285E-2</v>
      </c>
      <c r="F11" s="447">
        <f t="shared" si="5"/>
        <v>2.1236810471483906E-2</v>
      </c>
      <c r="G11" s="447">
        <f t="shared" si="5"/>
        <v>1.9805634149341861E-2</v>
      </c>
      <c r="H11" s="447" t="e">
        <f t="shared" si="5"/>
        <v>#DIV/0!</v>
      </c>
      <c r="I11" s="448" t="e">
        <f t="shared" si="5"/>
        <v>#DIV/0!</v>
      </c>
      <c r="J11" s="447" t="e">
        <f t="shared" si="5"/>
        <v>#DIV/0!</v>
      </c>
      <c r="K11" s="447" t="e">
        <f t="shared" si="5"/>
        <v>#DIV/0!</v>
      </c>
      <c r="L11" s="447" t="e">
        <f t="shared" si="5"/>
        <v>#DIV/0!</v>
      </c>
      <c r="M11" s="449" t="e">
        <f>M6/M3</f>
        <v>#DIV/0!</v>
      </c>
    </row>
    <row r="12" spans="1:14" s="431" customFormat="1" ht="13.8" x14ac:dyDescent="0.3">
      <c r="A12" s="392" t="s">
        <v>8</v>
      </c>
      <c r="B12" s="392">
        <f t="shared" ref="B12:L12" si="6">B7/B4</f>
        <v>1.9782496116002073E-2</v>
      </c>
      <c r="C12" s="392">
        <f t="shared" si="6"/>
        <v>2.394835485214494E-2</v>
      </c>
      <c r="D12" s="392">
        <f t="shared" si="6"/>
        <v>2.1264498521719355E-2</v>
      </c>
      <c r="E12" s="392">
        <f t="shared" si="6"/>
        <v>3.2311242993735577E-2</v>
      </c>
      <c r="F12" s="392">
        <f t="shared" si="6"/>
        <v>1.04112138661083E-2</v>
      </c>
      <c r="G12" s="392">
        <f t="shared" si="6"/>
        <v>1.9437133022879124E-2</v>
      </c>
      <c r="H12" s="392">
        <f t="shared" si="6"/>
        <v>4.363022779317826E-2</v>
      </c>
      <c r="I12" s="438">
        <f t="shared" si="6"/>
        <v>1.4056556970398544E-2</v>
      </c>
      <c r="J12" s="392">
        <f t="shared" si="6"/>
        <v>1.8617021276595744E-2</v>
      </c>
      <c r="K12" s="392">
        <f t="shared" si="6"/>
        <v>1.5771230502599654E-2</v>
      </c>
      <c r="L12" s="392">
        <f t="shared" si="6"/>
        <v>3.3263238386541771E-2</v>
      </c>
      <c r="M12" s="392" t="e">
        <f>M7/M4</f>
        <v>#DIV/0!</v>
      </c>
    </row>
    <row r="13" spans="1:14" s="446" customFormat="1" ht="13.8" x14ac:dyDescent="0.3">
      <c r="A13" s="432" t="s">
        <v>9</v>
      </c>
      <c r="B13" s="432">
        <f t="shared" ref="B13" si="7">(B11-B12)/B12</f>
        <v>0.28968117750302969</v>
      </c>
      <c r="C13" s="432">
        <f t="shared" ref="C13:D13" si="8">(C11-C12)/C12</f>
        <v>-0.11055406690293018</v>
      </c>
      <c r="D13" s="432">
        <f t="shared" si="8"/>
        <v>-1.5321616705053823E-3</v>
      </c>
      <c r="E13" s="432">
        <f t="shared" ref="E13:F13" si="9">(E11-E12)/E12</f>
        <v>-0.36925596893211143</v>
      </c>
      <c r="F13" s="432">
        <f t="shared" si="9"/>
        <v>1.0398015778559933</v>
      </c>
      <c r="G13" s="432">
        <f t="shared" ref="G13:H13" si="10">(G11-G12)/G12</f>
        <v>1.8958615245827655E-2</v>
      </c>
      <c r="H13" s="432" t="e">
        <f t="shared" si="10"/>
        <v>#DIV/0!</v>
      </c>
      <c r="I13" s="439" t="e">
        <f t="shared" ref="I13:J13" si="11">(I11-I12)/I12</f>
        <v>#DIV/0!</v>
      </c>
      <c r="J13" s="432" t="e">
        <f t="shared" si="11"/>
        <v>#DIV/0!</v>
      </c>
      <c r="K13" s="432" t="e">
        <f>(K11-K12)/K12</f>
        <v>#DIV/0!</v>
      </c>
      <c r="L13" s="432" t="e">
        <f>(L11-L12)/L12</f>
        <v>#DIV/0!</v>
      </c>
      <c r="M13" s="432" t="e">
        <f>(M11-M12)/M12</f>
        <v>#DIV/0!</v>
      </c>
    </row>
    <row r="14" spans="1:14" ht="14.4" x14ac:dyDescent="0.3">
      <c r="A14" s="19" t="s">
        <v>15</v>
      </c>
      <c r="B14" s="309">
        <f>SUM('ANR QUOTIDIEN'!B14:AF14)</f>
        <v>13151.210000000001</v>
      </c>
      <c r="C14" s="309">
        <f>SUM('ANR QUOTIDIEN'!AG14:BJ14)</f>
        <v>10339.730000000001</v>
      </c>
      <c r="D14" s="309">
        <f>SUM('ANR QUOTIDIEN'!BK14:CO14)</f>
        <v>14274.039999999995</v>
      </c>
      <c r="E14" s="309">
        <f>SUM('ANR QUOTIDIEN'!CP14:DT14)</f>
        <v>13692.72</v>
      </c>
      <c r="F14" s="309">
        <f>SUM('ANR QUOTIDIEN'!DU14:EV14)</f>
        <v>22340.400000000001</v>
      </c>
      <c r="G14" s="309">
        <f>SUM('ANR QUOTIDIEN'!EW14:GA14)</f>
        <v>11663.44</v>
      </c>
      <c r="H14" s="19"/>
      <c r="I14" s="66"/>
      <c r="J14" s="19"/>
      <c r="K14" s="19"/>
      <c r="L14" s="19"/>
      <c r="M14" s="393"/>
    </row>
    <row r="15" spans="1:14" s="431" customFormat="1" ht="13.8" x14ac:dyDescent="0.3">
      <c r="A15" s="435" t="s">
        <v>8</v>
      </c>
      <c r="B15" s="435">
        <v>16608.91</v>
      </c>
      <c r="C15" s="435">
        <v>14908.46</v>
      </c>
      <c r="D15" s="435">
        <v>20329.55</v>
      </c>
      <c r="E15" s="435">
        <v>14703.589999999998</v>
      </c>
      <c r="F15" s="435">
        <v>22660.9</v>
      </c>
      <c r="G15" s="435">
        <v>14090.059999999998</v>
      </c>
      <c r="H15" s="435">
        <v>13927.33</v>
      </c>
      <c r="I15" s="442">
        <v>26043.11</v>
      </c>
      <c r="J15" s="435">
        <v>12201.42</v>
      </c>
      <c r="K15" s="435">
        <v>10550.64</v>
      </c>
      <c r="L15" s="435">
        <v>8500.630000000001</v>
      </c>
      <c r="M15" s="435"/>
    </row>
    <row r="16" spans="1:14" s="431" customFormat="1" ht="13.8" x14ac:dyDescent="0.3">
      <c r="A16" s="434" t="s">
        <v>16</v>
      </c>
      <c r="B16" s="436">
        <f>SUM('ANR QUOTIDIEN'!B16:AF16)</f>
        <v>16407.104054189818</v>
      </c>
      <c r="C16" s="436">
        <f>SUM('ANR QUOTIDIEN'!AG16:BK16)</f>
        <v>16509.39008506453</v>
      </c>
      <c r="D16" s="436">
        <f>SUM('ANR QUOTIDIEN'!BK16:CO16)</f>
        <v>20134.192800406403</v>
      </c>
      <c r="E16" s="436">
        <f>SUM('ANR QUOTIDIEN'!CP16:DT16)</f>
        <v>14701.006805758227</v>
      </c>
      <c r="F16" s="436">
        <f>SUM('ANR QUOTIDIEN'!DU16:EV16)</f>
        <v>22215.884468382821</v>
      </c>
      <c r="G16" s="436">
        <f>SUM('ANR QUOTIDIEN'!EW16:GA16)</f>
        <v>13716.906147976875</v>
      </c>
      <c r="H16" s="436"/>
      <c r="I16" s="441"/>
      <c r="J16" s="436"/>
      <c r="K16" s="436"/>
      <c r="L16" s="436"/>
      <c r="M16" s="436"/>
    </row>
    <row r="17" spans="1:13" s="446" customFormat="1" ht="13.8" x14ac:dyDescent="0.3">
      <c r="A17" s="432" t="s">
        <v>9</v>
      </c>
      <c r="B17" s="432">
        <f>(B14-B15)/B15</f>
        <v>-0.20818343888912633</v>
      </c>
      <c r="C17" s="432">
        <f t="shared" ref="C17:E17" si="12">(C14-C15)/C15</f>
        <v>-0.30645217547620601</v>
      </c>
      <c r="D17" s="432">
        <f t="shared" si="12"/>
        <v>-0.29786739007995772</v>
      </c>
      <c r="E17" s="432">
        <f t="shared" si="12"/>
        <v>-6.874987673078474E-2</v>
      </c>
      <c r="F17" s="432">
        <f>(F14-F15)/F15</f>
        <v>-1.4143304105309144E-2</v>
      </c>
      <c r="G17" s="432">
        <f>(G14-G15)/G15</f>
        <v>-0.17222211970708412</v>
      </c>
      <c r="H17" s="432">
        <f>(H14-H15)/H15</f>
        <v>-1</v>
      </c>
      <c r="I17" s="439">
        <f t="shared" ref="I17:J17" si="13">(I14-I15)/I15</f>
        <v>-1</v>
      </c>
      <c r="J17" s="432">
        <f t="shared" si="13"/>
        <v>-1</v>
      </c>
      <c r="K17" s="432">
        <f>(K14-K15)/K15</f>
        <v>-1</v>
      </c>
      <c r="L17" s="432">
        <f>(L14-L15)/L15</f>
        <v>-1</v>
      </c>
      <c r="M17" s="432" t="e">
        <f>(M14-M15)/M15</f>
        <v>#DIV/0!</v>
      </c>
    </row>
    <row r="18" spans="1:13" s="446" customFormat="1" ht="13.8" x14ac:dyDescent="0.3">
      <c r="A18" s="432" t="s">
        <v>13</v>
      </c>
      <c r="B18" s="432">
        <f t="shared" ref="B18" si="14">(B14-B16)/B16</f>
        <v>-0.1984441643958717</v>
      </c>
      <c r="C18" s="432">
        <f t="shared" ref="C18:D18" si="15">(C14-C16)/C16</f>
        <v>-0.37370611835297324</v>
      </c>
      <c r="D18" s="432">
        <f t="shared" si="15"/>
        <v>-0.29105476730550239</v>
      </c>
      <c r="E18" s="432">
        <f t="shared" ref="E18" si="16">(E14-E16)/E16</f>
        <v>-6.8586241682664362E-2</v>
      </c>
      <c r="F18" s="432">
        <f>(F14-F16)/F16</f>
        <v>5.6047974049553721E-3</v>
      </c>
      <c r="G18" s="432">
        <f>(G14-G16)/G16</f>
        <v>-0.14970330232081841</v>
      </c>
      <c r="H18" s="432" t="e">
        <f>(H14-H16)/H16</f>
        <v>#DIV/0!</v>
      </c>
      <c r="I18" s="439" t="e">
        <f t="shared" ref="I18:J18" si="17">(I14-I16)/I16</f>
        <v>#DIV/0!</v>
      </c>
      <c r="J18" s="432" t="e">
        <f t="shared" si="17"/>
        <v>#DIV/0!</v>
      </c>
      <c r="K18" s="432" t="e">
        <f>(K14-K16)/K16</f>
        <v>#DIV/0!</v>
      </c>
      <c r="L18" s="432" t="e">
        <f>(L14-L16)/L16</f>
        <v>#DIV/0!</v>
      </c>
      <c r="M18" s="432" t="e">
        <f>(M14-M16)/M16</f>
        <v>#DIV/0!</v>
      </c>
    </row>
    <row r="19" spans="1:13" ht="14.4" x14ac:dyDescent="0.3">
      <c r="A19" s="19" t="s">
        <v>17</v>
      </c>
      <c r="B19" s="19">
        <f t="shared" ref="B19:L19" si="18">B14/B6</f>
        <v>73.470446927374311</v>
      </c>
      <c r="C19" s="19">
        <f t="shared" si="18"/>
        <v>68.931533333333348</v>
      </c>
      <c r="D19" s="19">
        <f t="shared" si="18"/>
        <v>78.428791208791182</v>
      </c>
      <c r="E19" s="19">
        <f t="shared" si="18"/>
        <v>76.925393258426965</v>
      </c>
      <c r="F19" s="19">
        <f t="shared" si="18"/>
        <v>70.252830188679255</v>
      </c>
      <c r="G19" s="19">
        <f t="shared" si="18"/>
        <v>72.443726708074536</v>
      </c>
      <c r="H19" s="19" t="e">
        <f t="shared" si="18"/>
        <v>#DIV/0!</v>
      </c>
      <c r="I19" s="66" t="e">
        <f t="shared" si="18"/>
        <v>#DIV/0!</v>
      </c>
      <c r="J19" s="19" t="e">
        <f t="shared" si="18"/>
        <v>#DIV/0!</v>
      </c>
      <c r="K19" s="19" t="e">
        <f t="shared" si="18"/>
        <v>#DIV/0!</v>
      </c>
      <c r="L19" s="19" t="e">
        <f t="shared" si="18"/>
        <v>#DIV/0!</v>
      </c>
      <c r="M19" s="393" t="e">
        <f>M14/M6</f>
        <v>#DIV/0!</v>
      </c>
    </row>
    <row r="20" spans="1:13" s="431" customFormat="1" ht="13.8" x14ac:dyDescent="0.3">
      <c r="A20" s="427" t="s">
        <v>8</v>
      </c>
      <c r="B20" s="427">
        <f t="shared" ref="B20:L20" si="19">B15/B7</f>
        <v>86.957643979057593</v>
      </c>
      <c r="C20" s="427">
        <f t="shared" si="19"/>
        <v>64.819391304347818</v>
      </c>
      <c r="D20" s="427">
        <f t="shared" si="19"/>
        <v>108.71417112299464</v>
      </c>
      <c r="E20" s="427">
        <f t="shared" si="19"/>
        <v>50.012210884353735</v>
      </c>
      <c r="F20" s="427">
        <f t="shared" si="19"/>
        <v>126.59720670391063</v>
      </c>
      <c r="G20" s="427">
        <f t="shared" si="19"/>
        <v>73.38572916666665</v>
      </c>
      <c r="H20" s="427">
        <f t="shared" si="19"/>
        <v>38.47328729281768</v>
      </c>
      <c r="I20" s="437">
        <f t="shared" si="19"/>
        <v>153.19476470588236</v>
      </c>
      <c r="J20" s="427">
        <f t="shared" si="19"/>
        <v>83.002857142857138</v>
      </c>
      <c r="K20" s="427">
        <f t="shared" si="19"/>
        <v>115.9410989010989</v>
      </c>
      <c r="L20" s="427">
        <f t="shared" si="19"/>
        <v>48.854195402298856</v>
      </c>
      <c r="M20" s="427" t="e">
        <f>M15/M7</f>
        <v>#DIV/0!</v>
      </c>
    </row>
    <row r="21" spans="1:13" s="431" customFormat="1" ht="13.8" x14ac:dyDescent="0.3">
      <c r="A21" s="427" t="s">
        <v>16</v>
      </c>
      <c r="B21" s="427">
        <f t="shared" ref="B21:L21" si="20">B16/B8</f>
        <v>76.893101851851824</v>
      </c>
      <c r="C21" s="427">
        <f t="shared" si="20"/>
        <v>77.12005229626601</v>
      </c>
      <c r="D21" s="427">
        <f t="shared" si="20"/>
        <v>87.540000000000035</v>
      </c>
      <c r="E21" s="427">
        <f t="shared" si="20"/>
        <v>78.614973262032052</v>
      </c>
      <c r="F21" s="427">
        <f t="shared" si="20"/>
        <v>75.564189189189221</v>
      </c>
      <c r="G21" s="427">
        <f t="shared" si="20"/>
        <v>76.720000000000013</v>
      </c>
      <c r="H21" s="427" t="e">
        <f t="shared" si="20"/>
        <v>#DIV/0!</v>
      </c>
      <c r="I21" s="437" t="e">
        <f t="shared" si="20"/>
        <v>#DIV/0!</v>
      </c>
      <c r="J21" s="427" t="e">
        <f t="shared" si="20"/>
        <v>#DIV/0!</v>
      </c>
      <c r="K21" s="427" t="e">
        <f t="shared" si="20"/>
        <v>#DIV/0!</v>
      </c>
      <c r="L21" s="427" t="e">
        <f t="shared" si="20"/>
        <v>#DIV/0!</v>
      </c>
      <c r="M21" s="427" t="e">
        <f>M16/M8</f>
        <v>#DIV/0!</v>
      </c>
    </row>
    <row r="22" spans="1:13" s="446" customFormat="1" ht="13.8" x14ac:dyDescent="0.3">
      <c r="A22" s="432" t="s">
        <v>9</v>
      </c>
      <c r="B22" s="432">
        <f t="shared" ref="B22" si="21">(B19-B20)/B20</f>
        <v>-0.15510076440124648</v>
      </c>
      <c r="C22" s="432">
        <f t="shared" ref="C22:D22" si="22">(C19-C20)/C20</f>
        <v>6.3439997603150972E-2</v>
      </c>
      <c r="D22" s="432">
        <f t="shared" si="22"/>
        <v>-0.27857803266457187</v>
      </c>
      <c r="E22" s="432">
        <f t="shared" ref="E22:F22" si="23">(E19-E20)/E20</f>
        <v>0.53813222607387245</v>
      </c>
      <c r="F22" s="432">
        <f t="shared" si="23"/>
        <v>-0.44506808627311428</v>
      </c>
      <c r="G22" s="432">
        <f t="shared" ref="G22:H22" si="24">(G19-G20)/G20</f>
        <v>-1.2836316669317657E-2</v>
      </c>
      <c r="H22" s="432" t="e">
        <f t="shared" si="24"/>
        <v>#DIV/0!</v>
      </c>
      <c r="I22" s="439" t="e">
        <f t="shared" ref="I22:J22" si="25">(I19-I20)/I20</f>
        <v>#DIV/0!</v>
      </c>
      <c r="J22" s="432" t="e">
        <f t="shared" si="25"/>
        <v>#DIV/0!</v>
      </c>
      <c r="K22" s="432" t="e">
        <f>(K19-K20)/K20</f>
        <v>#DIV/0!</v>
      </c>
      <c r="L22" s="432" t="e">
        <f>(L19-L20)/L20</f>
        <v>#DIV/0!</v>
      </c>
      <c r="M22" s="432" t="e">
        <f>(M19-M20)/M20</f>
        <v>#DIV/0!</v>
      </c>
    </row>
    <row r="23" spans="1:13" s="446" customFormat="1" ht="13.8" x14ac:dyDescent="0.3">
      <c r="A23" s="432" t="s">
        <v>13</v>
      </c>
      <c r="B23" s="432">
        <f t="shared" ref="B23" si="26">(B19-B21)/B21</f>
        <v>-4.4511859218163204E-2</v>
      </c>
      <c r="C23" s="432">
        <f t="shared" ref="C23:D23" si="27">(C19-C21)/C21</f>
        <v>-0.10617885645973729</v>
      </c>
      <c r="D23" s="432">
        <f t="shared" si="27"/>
        <v>-0.10408052080430488</v>
      </c>
      <c r="E23" s="432">
        <f t="shared" ref="E23:F23" si="28">(E19-E21)/E21</f>
        <v>-2.1491834614934455E-2</v>
      </c>
      <c r="F23" s="432">
        <f t="shared" si="28"/>
        <v>-7.0289366662983382E-2</v>
      </c>
      <c r="G23" s="432">
        <f t="shared" ref="G23:H23" si="29">(G19-G21)/G21</f>
        <v>-5.5738702970874306E-2</v>
      </c>
      <c r="H23" s="432" t="e">
        <f t="shared" si="29"/>
        <v>#DIV/0!</v>
      </c>
      <c r="I23" s="439" t="e">
        <f t="shared" ref="I23:J23" si="30">(I19-I21)/I21</f>
        <v>#DIV/0!</v>
      </c>
      <c r="J23" s="432" t="e">
        <f t="shared" si="30"/>
        <v>#DIV/0!</v>
      </c>
      <c r="K23" s="432" t="e">
        <f>(K19-K21)/K21</f>
        <v>#DIV/0!</v>
      </c>
      <c r="L23" s="432" t="e">
        <f>(L19-L21)/L21</f>
        <v>#DIV/0!</v>
      </c>
      <c r="M23" s="432" t="e">
        <f>(M19-M21)/M21</f>
        <v>#DIV/0!</v>
      </c>
    </row>
    <row r="24" spans="1:13" ht="14.4" x14ac:dyDescent="0.3">
      <c r="A24" s="24"/>
      <c r="B24" s="42" t="s">
        <v>341</v>
      </c>
      <c r="C24" s="42"/>
      <c r="D24" s="42"/>
      <c r="E24" s="42"/>
      <c r="F24" s="42"/>
      <c r="G24" s="42"/>
      <c r="H24" s="42"/>
      <c r="I24" s="116"/>
      <c r="J24" s="42"/>
      <c r="K24" s="42"/>
      <c r="L24" s="42"/>
      <c r="M24" s="42"/>
    </row>
    <row r="25" spans="1:13" ht="14.4" customHeight="1" x14ac:dyDescent="0.3">
      <c r="A25" s="459" t="s">
        <v>18</v>
      </c>
      <c r="B25" s="458"/>
      <c r="C25" s="458"/>
      <c r="D25" s="458"/>
      <c r="E25" s="458"/>
      <c r="F25" s="458">
        <f>SUM('ANR QUOTIDIEN'!DU25:EW25)</f>
        <v>0</v>
      </c>
      <c r="G25" s="458">
        <f>SUM('ANR QUOTIDIEN'!DV25:EX25)</f>
        <v>0</v>
      </c>
      <c r="H25" s="458"/>
      <c r="I25" s="460"/>
      <c r="J25" s="458"/>
      <c r="K25" s="458"/>
      <c r="L25" s="458"/>
      <c r="M25" s="458"/>
    </row>
    <row r="26" spans="1:13" ht="14.4" customHeight="1" x14ac:dyDescent="0.3">
      <c r="A26" s="459"/>
      <c r="B26" s="458"/>
      <c r="C26" s="458"/>
      <c r="D26" s="458"/>
      <c r="E26" s="458"/>
      <c r="F26" s="458">
        <f>SUM('ANR QUOTIDIEN'!DU26:EW26)</f>
        <v>0</v>
      </c>
      <c r="G26" s="458">
        <f>SUM('ANR QUOTIDIEN'!DV26:EX26)</f>
        <v>0</v>
      </c>
      <c r="H26" s="458"/>
      <c r="I26" s="460"/>
      <c r="J26" s="458"/>
      <c r="K26" s="458"/>
      <c r="L26" s="458"/>
      <c r="M26" s="458"/>
    </row>
    <row r="27" spans="1:13" ht="14.4" x14ac:dyDescent="0.3"/>
  </sheetData>
  <mergeCells count="13">
    <mergeCell ref="M25:M26"/>
    <mergeCell ref="K25:K26"/>
    <mergeCell ref="L25:L26"/>
    <mergeCell ref="A25:A26"/>
    <mergeCell ref="B25:B26"/>
    <mergeCell ref="C25:C26"/>
    <mergeCell ref="D25:D26"/>
    <mergeCell ref="E25:E26"/>
    <mergeCell ref="J25:J26"/>
    <mergeCell ref="G25:G26"/>
    <mergeCell ref="H25:H26"/>
    <mergeCell ref="I25:I26"/>
    <mergeCell ref="F25:F26"/>
  </mergeCells>
  <conditionalFormatting sqref="A5:M5">
    <cfRule type="cellIs" dxfId="55" priority="22" operator="greaterThan">
      <formula>0</formula>
    </cfRule>
    <cfRule type="cellIs" dxfId="54" priority="23" operator="lessThan">
      <formula>0</formula>
    </cfRule>
  </conditionalFormatting>
  <conditionalFormatting sqref="A9:M10">
    <cfRule type="cellIs" dxfId="53" priority="25" operator="greaterThan">
      <formula>0</formula>
    </cfRule>
  </conditionalFormatting>
  <conditionalFormatting sqref="A10:M10 F17 G17:M18 A18:F18 A22:A23 B23:M23">
    <cfRule type="cellIs" dxfId="52" priority="32" operator="lessThan">
      <formula>0</formula>
    </cfRule>
  </conditionalFormatting>
  <conditionalFormatting sqref="A13:M13">
    <cfRule type="cellIs" dxfId="51" priority="20" operator="greaterThan">
      <formula>0</formula>
    </cfRule>
    <cfRule type="cellIs" dxfId="50" priority="21" operator="lessThan">
      <formula>0</formula>
    </cfRule>
  </conditionalFormatting>
  <conditionalFormatting sqref="A17:M18">
    <cfRule type="cellIs" dxfId="49" priority="26" operator="greaterThan">
      <formula>0</formula>
    </cfRule>
  </conditionalFormatting>
  <conditionalFormatting sqref="A22:M23">
    <cfRule type="cellIs" dxfId="48" priority="24" operator="greaterThan">
      <formula>0</formula>
    </cfRule>
  </conditionalFormatting>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4EC66-AD56-4874-B1F4-15AAB85447ED}">
  <dimension ref="A1:NC27"/>
  <sheetViews>
    <sheetView workbookViewId="0">
      <pane xSplit="1" topLeftCell="B1" activePane="topRight" state="frozen"/>
      <selection pane="topRight" activeCell="C18" sqref="C18"/>
    </sheetView>
  </sheetViews>
  <sheetFormatPr baseColWidth="10" defaultColWidth="8.88671875" defaultRowHeight="14.4" x14ac:dyDescent="0.3"/>
  <cols>
    <col min="1" max="1" width="25.33203125" style="25" customWidth="1"/>
    <col min="2" max="71" width="12.88671875" style="56" bestFit="1" customWidth="1"/>
    <col min="72" max="92" width="12.88671875" style="25" bestFit="1" customWidth="1"/>
    <col min="93" max="135" width="12.88671875" bestFit="1" customWidth="1"/>
    <col min="136" max="138" width="14.6640625" bestFit="1" customWidth="1"/>
    <col min="139" max="145" width="12.88671875" bestFit="1" customWidth="1"/>
    <col min="146" max="146" width="13.109375" customWidth="1"/>
    <col min="147" max="147" width="12.88671875" customWidth="1"/>
    <col min="148" max="172" width="12.88671875" bestFit="1" customWidth="1"/>
    <col min="173" max="173" width="13.44140625" customWidth="1"/>
    <col min="174" max="269" width="12.88671875" bestFit="1" customWidth="1"/>
    <col min="270" max="270" width="13.44140625" customWidth="1"/>
    <col min="271" max="367" width="12.88671875" bestFit="1" customWidth="1"/>
  </cols>
  <sheetData>
    <row r="1" spans="1:367" s="107" customFormat="1" x14ac:dyDescent="0.3">
      <c r="A1" s="96"/>
      <c r="B1" s="165" t="s">
        <v>83</v>
      </c>
      <c r="C1" s="165" t="s">
        <v>84</v>
      </c>
      <c r="D1" s="165" t="s">
        <v>85</v>
      </c>
      <c r="E1" s="165" t="s">
        <v>86</v>
      </c>
      <c r="F1" s="165" t="s">
        <v>87</v>
      </c>
      <c r="G1" s="165" t="s">
        <v>88</v>
      </c>
      <c r="H1" s="165" t="s">
        <v>89</v>
      </c>
      <c r="I1" s="165" t="s">
        <v>83</v>
      </c>
      <c r="J1" s="165" t="s">
        <v>84</v>
      </c>
      <c r="K1" s="165" t="s">
        <v>85</v>
      </c>
      <c r="L1" s="165" t="s">
        <v>86</v>
      </c>
      <c r="M1" s="165" t="s">
        <v>87</v>
      </c>
      <c r="N1" s="165" t="s">
        <v>88</v>
      </c>
      <c r="O1" s="165" t="s">
        <v>89</v>
      </c>
      <c r="P1" s="165" t="s">
        <v>83</v>
      </c>
      <c r="Q1" s="165" t="s">
        <v>84</v>
      </c>
      <c r="R1" s="165" t="s">
        <v>85</v>
      </c>
      <c r="S1" s="165" t="s">
        <v>86</v>
      </c>
      <c r="T1" s="165" t="s">
        <v>87</v>
      </c>
      <c r="U1" s="165" t="s">
        <v>88</v>
      </c>
      <c r="V1" s="165" t="s">
        <v>89</v>
      </c>
      <c r="W1" s="165" t="s">
        <v>83</v>
      </c>
      <c r="X1" s="165" t="s">
        <v>84</v>
      </c>
      <c r="Y1" s="165" t="s">
        <v>85</v>
      </c>
      <c r="Z1" s="165" t="s">
        <v>86</v>
      </c>
      <c r="AA1" s="165" t="s">
        <v>87</v>
      </c>
      <c r="AB1" s="165" t="s">
        <v>88</v>
      </c>
      <c r="AC1" s="165" t="s">
        <v>89</v>
      </c>
      <c r="AD1" s="165" t="s">
        <v>83</v>
      </c>
      <c r="AE1" s="165" t="s">
        <v>84</v>
      </c>
      <c r="AF1" s="165" t="s">
        <v>85</v>
      </c>
      <c r="AG1" s="165" t="s">
        <v>86</v>
      </c>
      <c r="AH1" s="165" t="s">
        <v>87</v>
      </c>
      <c r="AI1" s="165" t="s">
        <v>88</v>
      </c>
      <c r="AJ1" s="165" t="s">
        <v>89</v>
      </c>
      <c r="AK1" s="165" t="s">
        <v>83</v>
      </c>
      <c r="AL1" s="165" t="s">
        <v>84</v>
      </c>
      <c r="AM1" s="165" t="s">
        <v>85</v>
      </c>
      <c r="AN1" s="165" t="s">
        <v>86</v>
      </c>
      <c r="AO1" s="165" t="s">
        <v>87</v>
      </c>
      <c r="AP1" s="165" t="s">
        <v>88</v>
      </c>
      <c r="AQ1" s="165" t="s">
        <v>89</v>
      </c>
      <c r="AR1" s="165" t="s">
        <v>83</v>
      </c>
      <c r="AS1" s="165" t="s">
        <v>84</v>
      </c>
      <c r="AT1" s="165" t="s">
        <v>85</v>
      </c>
      <c r="AU1" s="165" t="s">
        <v>86</v>
      </c>
      <c r="AV1" s="165" t="s">
        <v>87</v>
      </c>
      <c r="AW1" s="165" t="s">
        <v>88</v>
      </c>
      <c r="AX1" s="165" t="s">
        <v>89</v>
      </c>
      <c r="AY1" s="165" t="s">
        <v>83</v>
      </c>
      <c r="AZ1" s="165" t="s">
        <v>84</v>
      </c>
      <c r="BA1" s="165" t="s">
        <v>85</v>
      </c>
      <c r="BB1" s="165" t="s">
        <v>86</v>
      </c>
      <c r="BC1" s="165" t="s">
        <v>87</v>
      </c>
      <c r="BD1" s="165" t="s">
        <v>88</v>
      </c>
      <c r="BE1" s="165" t="s">
        <v>89</v>
      </c>
      <c r="BF1" s="165" t="s">
        <v>83</v>
      </c>
      <c r="BG1" s="165" t="s">
        <v>84</v>
      </c>
      <c r="BH1" s="165" t="s">
        <v>85</v>
      </c>
      <c r="BI1" s="165" t="s">
        <v>86</v>
      </c>
      <c r="BJ1" s="165" t="s">
        <v>87</v>
      </c>
      <c r="BK1" s="165" t="s">
        <v>88</v>
      </c>
      <c r="BL1" s="165" t="s">
        <v>89</v>
      </c>
      <c r="BM1" s="165" t="s">
        <v>83</v>
      </c>
      <c r="BN1" s="165" t="s">
        <v>84</v>
      </c>
      <c r="BO1" s="165" t="s">
        <v>85</v>
      </c>
      <c r="BP1" s="165" t="s">
        <v>86</v>
      </c>
      <c r="BQ1" s="165" t="s">
        <v>87</v>
      </c>
      <c r="BR1" s="165" t="s">
        <v>88</v>
      </c>
      <c r="BS1" s="165" t="s">
        <v>89</v>
      </c>
      <c r="BT1" s="165" t="s">
        <v>83</v>
      </c>
      <c r="BU1" s="165" t="s">
        <v>84</v>
      </c>
      <c r="BV1" s="165" t="s">
        <v>85</v>
      </c>
      <c r="BW1" s="165" t="s">
        <v>86</v>
      </c>
      <c r="BX1" s="165" t="s">
        <v>87</v>
      </c>
      <c r="BY1" s="165" t="s">
        <v>88</v>
      </c>
      <c r="BZ1" s="165" t="s">
        <v>89</v>
      </c>
      <c r="CA1" s="165" t="s">
        <v>83</v>
      </c>
      <c r="CB1" s="165" t="s">
        <v>84</v>
      </c>
      <c r="CC1" s="165" t="s">
        <v>85</v>
      </c>
      <c r="CD1" s="165" t="s">
        <v>86</v>
      </c>
      <c r="CE1" s="165" t="s">
        <v>87</v>
      </c>
      <c r="CF1" s="165" t="s">
        <v>88</v>
      </c>
      <c r="CG1" s="165" t="s">
        <v>89</v>
      </c>
      <c r="CH1" s="165" t="s">
        <v>83</v>
      </c>
      <c r="CI1" s="165" t="s">
        <v>84</v>
      </c>
      <c r="CJ1" s="165" t="s">
        <v>85</v>
      </c>
      <c r="CK1" s="165" t="s">
        <v>86</v>
      </c>
      <c r="CL1" s="165" t="s">
        <v>87</v>
      </c>
      <c r="CM1" s="165" t="s">
        <v>88</v>
      </c>
      <c r="CN1" s="165" t="s">
        <v>89</v>
      </c>
      <c r="CO1" s="165" t="s">
        <v>83</v>
      </c>
      <c r="CP1" s="165" t="s">
        <v>84</v>
      </c>
      <c r="CQ1" s="165" t="s">
        <v>85</v>
      </c>
      <c r="CR1" s="165" t="s">
        <v>86</v>
      </c>
      <c r="CS1" s="165" t="s">
        <v>87</v>
      </c>
      <c r="CT1" s="165" t="s">
        <v>88</v>
      </c>
      <c r="CU1" s="165" t="s">
        <v>89</v>
      </c>
      <c r="CV1" s="165" t="s">
        <v>83</v>
      </c>
      <c r="CW1" s="165" t="s">
        <v>84</v>
      </c>
      <c r="CX1" s="165" t="s">
        <v>85</v>
      </c>
      <c r="CY1" s="165" t="s">
        <v>86</v>
      </c>
      <c r="CZ1" s="165" t="s">
        <v>87</v>
      </c>
      <c r="DA1" s="165" t="s">
        <v>88</v>
      </c>
      <c r="DB1" s="165" t="s">
        <v>89</v>
      </c>
      <c r="DC1" s="165" t="s">
        <v>83</v>
      </c>
      <c r="DD1" s="165" t="s">
        <v>84</v>
      </c>
      <c r="DE1" s="165" t="s">
        <v>85</v>
      </c>
      <c r="DF1" s="165" t="s">
        <v>86</v>
      </c>
      <c r="DG1" s="165" t="s">
        <v>87</v>
      </c>
      <c r="DH1" s="165" t="s">
        <v>88</v>
      </c>
      <c r="DI1" s="165" t="s">
        <v>89</v>
      </c>
      <c r="DJ1" s="165" t="s">
        <v>83</v>
      </c>
      <c r="DK1" s="165" t="s">
        <v>84</v>
      </c>
      <c r="DL1" s="165" t="s">
        <v>85</v>
      </c>
      <c r="DM1" s="165" t="s">
        <v>86</v>
      </c>
      <c r="DN1" s="165" t="s">
        <v>87</v>
      </c>
      <c r="DO1" s="165" t="s">
        <v>88</v>
      </c>
      <c r="DP1" s="165" t="s">
        <v>89</v>
      </c>
      <c r="DQ1" s="165" t="s">
        <v>83</v>
      </c>
      <c r="DR1" s="165" t="s">
        <v>84</v>
      </c>
      <c r="DS1" s="165" t="s">
        <v>85</v>
      </c>
      <c r="DT1" s="165" t="s">
        <v>86</v>
      </c>
      <c r="DU1" s="165" t="s">
        <v>87</v>
      </c>
      <c r="DV1" s="165" t="s">
        <v>88</v>
      </c>
      <c r="DW1" s="165" t="s">
        <v>89</v>
      </c>
      <c r="DX1" s="165" t="s">
        <v>83</v>
      </c>
      <c r="DY1" s="165" t="s">
        <v>84</v>
      </c>
      <c r="DZ1" s="165" t="s">
        <v>85</v>
      </c>
      <c r="EA1" s="165" t="s">
        <v>86</v>
      </c>
      <c r="EB1" s="165" t="s">
        <v>87</v>
      </c>
      <c r="EC1" s="165" t="s">
        <v>88</v>
      </c>
      <c r="ED1" s="165" t="s">
        <v>89</v>
      </c>
      <c r="EE1" s="165" t="s">
        <v>83</v>
      </c>
      <c r="EF1" s="165" t="s">
        <v>84</v>
      </c>
      <c r="EG1" s="165" t="s">
        <v>85</v>
      </c>
      <c r="EH1" s="165" t="s">
        <v>86</v>
      </c>
      <c r="EI1" s="165" t="s">
        <v>87</v>
      </c>
      <c r="EJ1" s="165" t="s">
        <v>88</v>
      </c>
      <c r="EK1" s="165" t="s">
        <v>89</v>
      </c>
      <c r="EL1" s="165" t="s">
        <v>83</v>
      </c>
      <c r="EM1" s="165" t="s">
        <v>84</v>
      </c>
      <c r="EN1" s="165" t="s">
        <v>85</v>
      </c>
      <c r="EO1" s="165" t="s">
        <v>86</v>
      </c>
      <c r="EP1" s="165" t="s">
        <v>87</v>
      </c>
      <c r="EQ1" s="165" t="s">
        <v>88</v>
      </c>
      <c r="ER1" s="165" t="s">
        <v>89</v>
      </c>
      <c r="ES1" s="165" t="s">
        <v>83</v>
      </c>
      <c r="ET1" s="165" t="s">
        <v>84</v>
      </c>
      <c r="EU1" s="165" t="s">
        <v>85</v>
      </c>
      <c r="EV1" s="165" t="s">
        <v>86</v>
      </c>
      <c r="EW1" s="165" t="s">
        <v>87</v>
      </c>
      <c r="EX1" s="165" t="s">
        <v>88</v>
      </c>
      <c r="EY1" s="165" t="s">
        <v>89</v>
      </c>
      <c r="EZ1" s="165" t="s">
        <v>83</v>
      </c>
      <c r="FA1" s="165" t="s">
        <v>84</v>
      </c>
      <c r="FB1" s="165" t="s">
        <v>85</v>
      </c>
      <c r="FC1" s="165" t="s">
        <v>86</v>
      </c>
      <c r="FD1" s="165" t="s">
        <v>87</v>
      </c>
      <c r="FE1" s="165" t="s">
        <v>88</v>
      </c>
      <c r="FF1" s="165" t="s">
        <v>89</v>
      </c>
      <c r="FG1" s="165" t="s">
        <v>83</v>
      </c>
      <c r="FH1" s="165" t="s">
        <v>84</v>
      </c>
      <c r="FI1" s="165" t="s">
        <v>85</v>
      </c>
      <c r="FJ1" s="165" t="s">
        <v>86</v>
      </c>
      <c r="FK1" s="165" t="s">
        <v>87</v>
      </c>
      <c r="FL1" s="165" t="s">
        <v>88</v>
      </c>
      <c r="FM1" s="165" t="s">
        <v>89</v>
      </c>
      <c r="FN1" s="165" t="s">
        <v>83</v>
      </c>
      <c r="FO1" s="165" t="s">
        <v>84</v>
      </c>
      <c r="FP1" s="165" t="s">
        <v>85</v>
      </c>
      <c r="FQ1" s="165" t="s">
        <v>86</v>
      </c>
      <c r="FR1" s="165" t="s">
        <v>87</v>
      </c>
      <c r="FS1" s="165" t="s">
        <v>88</v>
      </c>
      <c r="FT1" s="165" t="s">
        <v>89</v>
      </c>
      <c r="FU1" s="165" t="s">
        <v>83</v>
      </c>
      <c r="FV1" s="165" t="s">
        <v>84</v>
      </c>
      <c r="FW1" s="165" t="s">
        <v>85</v>
      </c>
      <c r="FX1" s="165" t="s">
        <v>86</v>
      </c>
      <c r="FY1" s="165" t="s">
        <v>87</v>
      </c>
      <c r="FZ1" s="165" t="s">
        <v>88</v>
      </c>
      <c r="GA1" s="165" t="s">
        <v>89</v>
      </c>
      <c r="GB1" s="165" t="s">
        <v>83</v>
      </c>
      <c r="GC1" s="165" t="s">
        <v>84</v>
      </c>
      <c r="GD1" s="165" t="s">
        <v>85</v>
      </c>
      <c r="GE1" s="165" t="s">
        <v>86</v>
      </c>
      <c r="GF1" s="165" t="s">
        <v>87</v>
      </c>
      <c r="GG1" s="165" t="s">
        <v>88</v>
      </c>
      <c r="GH1" s="165" t="s">
        <v>89</v>
      </c>
      <c r="GI1" s="165" t="s">
        <v>83</v>
      </c>
      <c r="GJ1" s="165" t="s">
        <v>84</v>
      </c>
      <c r="GK1" s="165" t="s">
        <v>85</v>
      </c>
      <c r="GL1" s="165" t="s">
        <v>86</v>
      </c>
      <c r="GM1" s="165" t="s">
        <v>87</v>
      </c>
      <c r="GN1" s="453" t="s">
        <v>88</v>
      </c>
      <c r="GO1" s="165" t="s">
        <v>89</v>
      </c>
      <c r="GP1" s="165" t="s">
        <v>83</v>
      </c>
      <c r="GQ1" s="165" t="s">
        <v>84</v>
      </c>
      <c r="GR1" s="165" t="s">
        <v>85</v>
      </c>
      <c r="GS1" s="165" t="s">
        <v>86</v>
      </c>
      <c r="GT1" s="165" t="s">
        <v>87</v>
      </c>
      <c r="GU1" s="165" t="s">
        <v>88</v>
      </c>
      <c r="GV1" s="165" t="s">
        <v>89</v>
      </c>
      <c r="GW1" s="165" t="s">
        <v>83</v>
      </c>
      <c r="GX1" s="165" t="s">
        <v>84</v>
      </c>
      <c r="GY1" s="165" t="s">
        <v>85</v>
      </c>
      <c r="GZ1" s="165" t="s">
        <v>86</v>
      </c>
      <c r="HA1" s="165" t="s">
        <v>87</v>
      </c>
      <c r="HB1" s="165" t="s">
        <v>88</v>
      </c>
      <c r="HC1" s="165" t="s">
        <v>89</v>
      </c>
      <c r="HD1" s="165" t="s">
        <v>83</v>
      </c>
      <c r="HE1" s="165" t="s">
        <v>84</v>
      </c>
      <c r="HF1" s="165" t="s">
        <v>85</v>
      </c>
      <c r="HG1" s="165" t="s">
        <v>86</v>
      </c>
      <c r="HH1" s="165" t="s">
        <v>87</v>
      </c>
      <c r="HI1" s="165" t="s">
        <v>88</v>
      </c>
      <c r="HJ1" s="165" t="s">
        <v>89</v>
      </c>
      <c r="HK1" s="165" t="s">
        <v>83</v>
      </c>
      <c r="HL1" s="165" t="s">
        <v>84</v>
      </c>
      <c r="HM1" s="165" t="s">
        <v>85</v>
      </c>
      <c r="HN1" s="165" t="s">
        <v>86</v>
      </c>
      <c r="HO1" s="165" t="s">
        <v>87</v>
      </c>
      <c r="HP1" s="165" t="s">
        <v>88</v>
      </c>
      <c r="HQ1" s="165" t="s">
        <v>89</v>
      </c>
      <c r="HR1" s="165" t="s">
        <v>83</v>
      </c>
      <c r="HS1" s="165" t="s">
        <v>84</v>
      </c>
      <c r="HT1" s="165" t="s">
        <v>85</v>
      </c>
      <c r="HU1" s="165" t="s">
        <v>86</v>
      </c>
      <c r="HV1" s="165" t="s">
        <v>87</v>
      </c>
      <c r="HW1" s="165" t="s">
        <v>88</v>
      </c>
      <c r="HX1" s="165" t="s">
        <v>89</v>
      </c>
      <c r="HY1" s="165" t="s">
        <v>83</v>
      </c>
      <c r="HZ1" s="165" t="s">
        <v>84</v>
      </c>
      <c r="IA1" s="165" t="s">
        <v>85</v>
      </c>
      <c r="IB1" s="165" t="s">
        <v>86</v>
      </c>
      <c r="IC1" s="165" t="s">
        <v>87</v>
      </c>
      <c r="ID1" s="165" t="s">
        <v>88</v>
      </c>
      <c r="IE1" s="165" t="s">
        <v>89</v>
      </c>
      <c r="IF1" s="165" t="s">
        <v>83</v>
      </c>
      <c r="IG1" s="165" t="s">
        <v>84</v>
      </c>
      <c r="IH1" s="165" t="s">
        <v>85</v>
      </c>
      <c r="II1" s="165" t="s">
        <v>86</v>
      </c>
      <c r="IJ1" s="165" t="s">
        <v>87</v>
      </c>
      <c r="IK1" s="165" t="s">
        <v>88</v>
      </c>
      <c r="IL1" s="165" t="s">
        <v>89</v>
      </c>
      <c r="IM1" s="165" t="s">
        <v>83</v>
      </c>
      <c r="IN1" s="165" t="s">
        <v>84</v>
      </c>
      <c r="IO1" s="165" t="s">
        <v>85</v>
      </c>
      <c r="IP1" s="165" t="s">
        <v>86</v>
      </c>
      <c r="IQ1" s="165" t="s">
        <v>87</v>
      </c>
      <c r="IR1" s="165" t="s">
        <v>88</v>
      </c>
      <c r="IS1" s="165" t="s">
        <v>89</v>
      </c>
      <c r="IT1" s="165" t="s">
        <v>83</v>
      </c>
      <c r="IU1" s="165" t="s">
        <v>84</v>
      </c>
      <c r="IV1" s="165" t="s">
        <v>85</v>
      </c>
      <c r="IW1" s="165" t="s">
        <v>86</v>
      </c>
      <c r="IX1" s="165" t="s">
        <v>87</v>
      </c>
      <c r="IY1" s="165" t="s">
        <v>88</v>
      </c>
      <c r="IZ1" s="165" t="s">
        <v>89</v>
      </c>
      <c r="JA1" s="165" t="s">
        <v>83</v>
      </c>
      <c r="JB1" s="165" t="s">
        <v>84</v>
      </c>
      <c r="JC1" s="165" t="s">
        <v>85</v>
      </c>
      <c r="JD1" s="165" t="s">
        <v>86</v>
      </c>
      <c r="JE1" s="165" t="s">
        <v>87</v>
      </c>
      <c r="JF1" s="165" t="s">
        <v>88</v>
      </c>
      <c r="JG1" s="165" t="s">
        <v>89</v>
      </c>
      <c r="JH1" s="165" t="s">
        <v>83</v>
      </c>
      <c r="JI1" s="165" t="s">
        <v>84</v>
      </c>
      <c r="JJ1" s="165" t="s">
        <v>85</v>
      </c>
      <c r="JK1" s="165" t="s">
        <v>86</v>
      </c>
      <c r="JL1" s="165" t="s">
        <v>87</v>
      </c>
      <c r="JM1" s="165" t="s">
        <v>88</v>
      </c>
      <c r="JN1" s="165" t="s">
        <v>89</v>
      </c>
      <c r="JO1" s="165" t="s">
        <v>83</v>
      </c>
      <c r="JP1" s="165" t="s">
        <v>84</v>
      </c>
      <c r="JQ1" s="165" t="s">
        <v>85</v>
      </c>
      <c r="JR1" s="165" t="s">
        <v>86</v>
      </c>
      <c r="JS1" s="165" t="s">
        <v>87</v>
      </c>
      <c r="JT1" s="165" t="s">
        <v>88</v>
      </c>
      <c r="JU1" s="165" t="s">
        <v>89</v>
      </c>
      <c r="JV1" s="165" t="s">
        <v>83</v>
      </c>
      <c r="JW1" s="165" t="s">
        <v>84</v>
      </c>
      <c r="JX1" s="165" t="s">
        <v>85</v>
      </c>
      <c r="JY1" s="165" t="s">
        <v>86</v>
      </c>
      <c r="JZ1" s="165" t="s">
        <v>87</v>
      </c>
      <c r="KA1" s="165" t="s">
        <v>88</v>
      </c>
      <c r="KB1" s="165" t="s">
        <v>89</v>
      </c>
      <c r="KC1" s="165" t="s">
        <v>83</v>
      </c>
      <c r="KD1" s="165" t="s">
        <v>84</v>
      </c>
      <c r="KE1" s="165" t="s">
        <v>85</v>
      </c>
      <c r="KF1" s="165" t="s">
        <v>86</v>
      </c>
      <c r="KG1" s="165" t="s">
        <v>87</v>
      </c>
      <c r="KH1" s="165" t="s">
        <v>88</v>
      </c>
      <c r="KI1" s="165" t="s">
        <v>89</v>
      </c>
      <c r="KJ1" s="165" t="s">
        <v>83</v>
      </c>
      <c r="KK1" s="165" t="s">
        <v>84</v>
      </c>
      <c r="KL1" s="165" t="s">
        <v>85</v>
      </c>
      <c r="KM1" s="165" t="s">
        <v>86</v>
      </c>
      <c r="KN1" s="165" t="s">
        <v>87</v>
      </c>
      <c r="KO1" s="165" t="s">
        <v>88</v>
      </c>
      <c r="KP1" s="165" t="s">
        <v>89</v>
      </c>
      <c r="KQ1" s="165" t="s">
        <v>83</v>
      </c>
      <c r="KR1" s="165" t="s">
        <v>84</v>
      </c>
      <c r="KS1" s="165" t="s">
        <v>85</v>
      </c>
      <c r="KT1" s="165" t="s">
        <v>86</v>
      </c>
      <c r="KU1" s="165" t="s">
        <v>87</v>
      </c>
      <c r="KV1" s="165" t="s">
        <v>88</v>
      </c>
      <c r="KW1" s="165" t="s">
        <v>89</v>
      </c>
      <c r="KX1" s="165" t="s">
        <v>83</v>
      </c>
      <c r="KY1" s="165" t="s">
        <v>84</v>
      </c>
      <c r="KZ1" s="165" t="s">
        <v>85</v>
      </c>
      <c r="LA1" s="165" t="s">
        <v>86</v>
      </c>
      <c r="LB1" s="165" t="s">
        <v>87</v>
      </c>
      <c r="LC1" s="165" t="s">
        <v>88</v>
      </c>
      <c r="LD1" s="165" t="s">
        <v>89</v>
      </c>
      <c r="LE1" s="165" t="s">
        <v>83</v>
      </c>
      <c r="LF1" s="165" t="s">
        <v>84</v>
      </c>
      <c r="LG1" s="165" t="s">
        <v>85</v>
      </c>
      <c r="LH1" s="165" t="s">
        <v>86</v>
      </c>
      <c r="LI1" s="165" t="s">
        <v>87</v>
      </c>
      <c r="LJ1" s="165" t="s">
        <v>88</v>
      </c>
      <c r="LK1" s="165" t="s">
        <v>89</v>
      </c>
      <c r="LL1" s="165" t="s">
        <v>83</v>
      </c>
      <c r="LM1" s="165" t="s">
        <v>84</v>
      </c>
      <c r="LN1" s="165" t="s">
        <v>85</v>
      </c>
      <c r="LO1" s="165" t="s">
        <v>86</v>
      </c>
      <c r="LP1" s="165" t="s">
        <v>87</v>
      </c>
      <c r="LQ1" s="165" t="s">
        <v>88</v>
      </c>
      <c r="LR1" s="165" t="s">
        <v>89</v>
      </c>
      <c r="LS1" s="165" t="s">
        <v>83</v>
      </c>
      <c r="LT1" s="165" t="s">
        <v>84</v>
      </c>
      <c r="LU1" s="165" t="s">
        <v>85</v>
      </c>
      <c r="LV1" s="165" t="s">
        <v>86</v>
      </c>
      <c r="LW1" s="165" t="s">
        <v>87</v>
      </c>
      <c r="LX1" s="165" t="s">
        <v>88</v>
      </c>
      <c r="LY1" s="165" t="s">
        <v>89</v>
      </c>
      <c r="LZ1" s="165" t="s">
        <v>83</v>
      </c>
      <c r="MA1" s="165" t="s">
        <v>84</v>
      </c>
      <c r="MB1" s="165" t="s">
        <v>85</v>
      </c>
      <c r="MC1" s="165" t="s">
        <v>86</v>
      </c>
      <c r="MD1" s="165" t="s">
        <v>87</v>
      </c>
      <c r="ME1" s="165" t="s">
        <v>88</v>
      </c>
      <c r="MF1" s="165" t="s">
        <v>89</v>
      </c>
      <c r="MG1" s="165" t="s">
        <v>83</v>
      </c>
      <c r="MH1" s="165" t="s">
        <v>84</v>
      </c>
      <c r="MI1" s="165" t="s">
        <v>85</v>
      </c>
      <c r="MJ1" s="165" t="s">
        <v>86</v>
      </c>
      <c r="MK1" s="165" t="s">
        <v>87</v>
      </c>
      <c r="ML1" s="165" t="s">
        <v>88</v>
      </c>
      <c r="MM1" s="165" t="s">
        <v>89</v>
      </c>
      <c r="MN1" s="165" t="s">
        <v>83</v>
      </c>
      <c r="MO1" s="165" t="s">
        <v>84</v>
      </c>
      <c r="MP1" s="165" t="s">
        <v>85</v>
      </c>
      <c r="MQ1" s="165" t="s">
        <v>86</v>
      </c>
      <c r="MR1" s="165" t="s">
        <v>87</v>
      </c>
      <c r="MS1" s="165" t="s">
        <v>88</v>
      </c>
      <c r="MT1" s="165" t="s">
        <v>89</v>
      </c>
      <c r="MU1" s="165" t="s">
        <v>83</v>
      </c>
      <c r="MV1" s="165" t="s">
        <v>84</v>
      </c>
      <c r="MW1" s="165" t="s">
        <v>85</v>
      </c>
      <c r="MX1" s="165" t="s">
        <v>86</v>
      </c>
      <c r="MY1" s="165" t="s">
        <v>87</v>
      </c>
      <c r="MZ1" s="165" t="s">
        <v>88</v>
      </c>
      <c r="NA1" s="165" t="s">
        <v>89</v>
      </c>
      <c r="NB1" s="165" t="s">
        <v>83</v>
      </c>
      <c r="NC1" s="165" t="s">
        <v>84</v>
      </c>
    </row>
    <row r="2" spans="1:367" s="177" customFormat="1" ht="15.6" x14ac:dyDescent="0.3">
      <c r="A2" s="166"/>
      <c r="B2" s="167">
        <v>45566</v>
      </c>
      <c r="C2" s="167">
        <v>45567</v>
      </c>
      <c r="D2" s="167">
        <v>45568</v>
      </c>
      <c r="E2" s="167">
        <v>45569</v>
      </c>
      <c r="F2" s="167">
        <v>45570</v>
      </c>
      <c r="G2" s="167">
        <v>45571</v>
      </c>
      <c r="H2" s="167">
        <v>45572</v>
      </c>
      <c r="I2" s="167">
        <v>45573</v>
      </c>
      <c r="J2" s="167">
        <v>45574</v>
      </c>
      <c r="K2" s="167">
        <v>45575</v>
      </c>
      <c r="L2" s="167">
        <v>45576</v>
      </c>
      <c r="M2" s="167">
        <v>45577</v>
      </c>
      <c r="N2" s="167">
        <v>45578</v>
      </c>
      <c r="O2" s="167">
        <v>45579</v>
      </c>
      <c r="P2" s="167">
        <v>45580</v>
      </c>
      <c r="Q2" s="167">
        <v>45581</v>
      </c>
      <c r="R2" s="167">
        <v>45582</v>
      </c>
      <c r="S2" s="167">
        <v>45583</v>
      </c>
      <c r="T2" s="167">
        <v>45584</v>
      </c>
      <c r="U2" s="167">
        <v>45585</v>
      </c>
      <c r="V2" s="167">
        <v>45586</v>
      </c>
      <c r="W2" s="167">
        <v>45587</v>
      </c>
      <c r="X2" s="167">
        <v>45588</v>
      </c>
      <c r="Y2" s="167">
        <v>45589</v>
      </c>
      <c r="Z2" s="167">
        <v>45590</v>
      </c>
      <c r="AA2" s="167">
        <v>45591</v>
      </c>
      <c r="AB2" s="167">
        <v>45592</v>
      </c>
      <c r="AC2" s="167">
        <v>45593</v>
      </c>
      <c r="AD2" s="167">
        <v>45594</v>
      </c>
      <c r="AE2" s="167">
        <v>45595</v>
      </c>
      <c r="AF2" s="167">
        <v>45596</v>
      </c>
      <c r="AG2" s="167">
        <v>45597</v>
      </c>
      <c r="AH2" s="167">
        <v>45598</v>
      </c>
      <c r="AI2" s="167">
        <v>45599</v>
      </c>
      <c r="AJ2" s="167">
        <v>45600</v>
      </c>
      <c r="AK2" s="167">
        <v>45601</v>
      </c>
      <c r="AL2" s="167">
        <v>45602</v>
      </c>
      <c r="AM2" s="167">
        <v>45603</v>
      </c>
      <c r="AN2" s="167">
        <v>45604</v>
      </c>
      <c r="AO2" s="167">
        <v>45605</v>
      </c>
      <c r="AP2" s="167">
        <v>45606</v>
      </c>
      <c r="AQ2" s="167">
        <v>45607</v>
      </c>
      <c r="AR2" s="167">
        <v>45608</v>
      </c>
      <c r="AS2" s="167">
        <v>45609</v>
      </c>
      <c r="AT2" s="167">
        <v>45610</v>
      </c>
      <c r="AU2" s="167">
        <v>45611</v>
      </c>
      <c r="AV2" s="167">
        <v>45612</v>
      </c>
      <c r="AW2" s="167">
        <v>45613</v>
      </c>
      <c r="AX2" s="167">
        <v>45614</v>
      </c>
      <c r="AY2" s="167">
        <v>45615</v>
      </c>
      <c r="AZ2" s="167">
        <v>45616</v>
      </c>
      <c r="BA2" s="167">
        <v>45617</v>
      </c>
      <c r="BB2" s="167">
        <v>45618</v>
      </c>
      <c r="BC2" s="167">
        <v>45619</v>
      </c>
      <c r="BD2" s="167">
        <v>45620</v>
      </c>
      <c r="BE2" s="167">
        <v>45621</v>
      </c>
      <c r="BF2" s="167">
        <v>45622</v>
      </c>
      <c r="BG2" s="167">
        <v>45623</v>
      </c>
      <c r="BH2" s="167">
        <v>45624</v>
      </c>
      <c r="BI2" s="167">
        <v>45625</v>
      </c>
      <c r="BJ2" s="167">
        <v>45626</v>
      </c>
      <c r="BK2" s="167">
        <v>45627</v>
      </c>
      <c r="BL2" s="167">
        <v>45628</v>
      </c>
      <c r="BM2" s="167">
        <v>45629</v>
      </c>
      <c r="BN2" s="167">
        <v>45630</v>
      </c>
      <c r="BO2" s="167">
        <v>45631</v>
      </c>
      <c r="BP2" s="167">
        <v>45632</v>
      </c>
      <c r="BQ2" s="167">
        <v>45633</v>
      </c>
      <c r="BR2" s="167">
        <v>45634</v>
      </c>
      <c r="BS2" s="167">
        <v>45635</v>
      </c>
      <c r="BT2" s="167">
        <v>45636</v>
      </c>
      <c r="BU2" s="167">
        <v>45637</v>
      </c>
      <c r="BV2" s="167">
        <v>45638</v>
      </c>
      <c r="BW2" s="167">
        <v>45639</v>
      </c>
      <c r="BX2" s="167">
        <v>45640</v>
      </c>
      <c r="BY2" s="167">
        <v>45641</v>
      </c>
      <c r="BZ2" s="167">
        <v>45642</v>
      </c>
      <c r="CA2" s="167">
        <v>45643</v>
      </c>
      <c r="CB2" s="167">
        <v>45644</v>
      </c>
      <c r="CC2" s="167">
        <v>45645</v>
      </c>
      <c r="CD2" s="167">
        <v>45646</v>
      </c>
      <c r="CE2" s="167">
        <v>45647</v>
      </c>
      <c r="CF2" s="167">
        <v>45648</v>
      </c>
      <c r="CG2" s="167">
        <v>45649</v>
      </c>
      <c r="CH2" s="167">
        <v>45650</v>
      </c>
      <c r="CI2" s="167">
        <v>45651</v>
      </c>
      <c r="CJ2" s="167">
        <v>45652</v>
      </c>
      <c r="CK2" s="167">
        <v>45653</v>
      </c>
      <c r="CL2" s="167">
        <v>45654</v>
      </c>
      <c r="CM2" s="167">
        <v>45655</v>
      </c>
      <c r="CN2" s="167">
        <v>45656</v>
      </c>
      <c r="CO2" s="167">
        <v>45657</v>
      </c>
      <c r="CP2" s="167">
        <v>45658</v>
      </c>
      <c r="CQ2" s="167">
        <v>45659</v>
      </c>
      <c r="CR2" s="167">
        <v>45660</v>
      </c>
      <c r="CS2" s="167">
        <v>45661</v>
      </c>
      <c r="CT2" s="167">
        <v>45662</v>
      </c>
      <c r="CU2" s="167">
        <v>45663</v>
      </c>
      <c r="CV2" s="167">
        <v>45664</v>
      </c>
      <c r="CW2" s="167">
        <v>45665</v>
      </c>
      <c r="CX2" s="167">
        <v>45666</v>
      </c>
      <c r="CY2" s="167">
        <v>45667</v>
      </c>
      <c r="CZ2" s="167">
        <v>45668</v>
      </c>
      <c r="DA2" s="167">
        <v>45669</v>
      </c>
      <c r="DB2" s="167">
        <v>45670</v>
      </c>
      <c r="DC2" s="167">
        <v>45671</v>
      </c>
      <c r="DD2" s="167">
        <v>45672</v>
      </c>
      <c r="DE2" s="167">
        <v>45673</v>
      </c>
      <c r="DF2" s="167">
        <v>45674</v>
      </c>
      <c r="DG2" s="167">
        <v>45675</v>
      </c>
      <c r="DH2" s="167">
        <v>45676</v>
      </c>
      <c r="DI2" s="167">
        <v>45677</v>
      </c>
      <c r="DJ2" s="167">
        <v>45678</v>
      </c>
      <c r="DK2" s="167">
        <v>45679</v>
      </c>
      <c r="DL2" s="167">
        <v>45680</v>
      </c>
      <c r="DM2" s="167">
        <v>45681</v>
      </c>
      <c r="DN2" s="167">
        <v>45682</v>
      </c>
      <c r="DO2" s="167">
        <v>45683</v>
      </c>
      <c r="DP2" s="167">
        <v>45684</v>
      </c>
      <c r="DQ2" s="167">
        <v>45685</v>
      </c>
      <c r="DR2" s="167">
        <v>45686</v>
      </c>
      <c r="DS2" s="167">
        <v>45687</v>
      </c>
      <c r="DT2" s="167">
        <v>45688</v>
      </c>
      <c r="DU2" s="167">
        <v>45689</v>
      </c>
      <c r="DV2" s="167">
        <v>45690</v>
      </c>
      <c r="DW2" s="167">
        <v>45691</v>
      </c>
      <c r="DX2" s="167">
        <v>45692</v>
      </c>
      <c r="DY2" s="167">
        <v>45693</v>
      </c>
      <c r="DZ2" s="167">
        <v>45694</v>
      </c>
      <c r="EA2" s="167">
        <v>45695</v>
      </c>
      <c r="EB2" s="167">
        <v>45696</v>
      </c>
      <c r="EC2" s="167">
        <v>45697</v>
      </c>
      <c r="ED2" s="167">
        <v>45698</v>
      </c>
      <c r="EE2" s="167">
        <v>45699</v>
      </c>
      <c r="EF2" s="167">
        <v>45700</v>
      </c>
      <c r="EG2" s="167">
        <v>45701</v>
      </c>
      <c r="EH2" s="167">
        <v>45702</v>
      </c>
      <c r="EI2" s="167">
        <v>45703</v>
      </c>
      <c r="EJ2" s="167">
        <v>45704</v>
      </c>
      <c r="EK2" s="167">
        <v>45705</v>
      </c>
      <c r="EL2" s="167">
        <v>45706</v>
      </c>
      <c r="EM2" s="167">
        <v>45707</v>
      </c>
      <c r="EN2" s="167">
        <v>45708</v>
      </c>
      <c r="EO2" s="167">
        <v>45709</v>
      </c>
      <c r="EP2" s="167">
        <v>45710</v>
      </c>
      <c r="EQ2" s="167">
        <v>45711</v>
      </c>
      <c r="ER2" s="167">
        <v>45712</v>
      </c>
      <c r="ES2" s="167">
        <v>45713</v>
      </c>
      <c r="ET2" s="167">
        <v>45714</v>
      </c>
      <c r="EU2" s="167">
        <v>45715</v>
      </c>
      <c r="EV2" s="167">
        <v>45716</v>
      </c>
      <c r="EW2" s="167">
        <v>45717</v>
      </c>
      <c r="EX2" s="167">
        <v>45718</v>
      </c>
      <c r="EY2" s="167">
        <v>45719</v>
      </c>
      <c r="EZ2" s="167">
        <v>45720</v>
      </c>
      <c r="FA2" s="167">
        <v>45721</v>
      </c>
      <c r="FB2" s="167">
        <v>45722</v>
      </c>
      <c r="FC2" s="167">
        <v>45723</v>
      </c>
      <c r="FD2" s="167">
        <v>45724</v>
      </c>
      <c r="FE2" s="167">
        <v>45725</v>
      </c>
      <c r="FF2" s="167">
        <v>45726</v>
      </c>
      <c r="FG2" s="167">
        <v>45727</v>
      </c>
      <c r="FH2" s="167">
        <v>45728</v>
      </c>
      <c r="FI2" s="167">
        <v>45729</v>
      </c>
      <c r="FJ2" s="167">
        <v>45730</v>
      </c>
      <c r="FK2" s="167">
        <v>45731</v>
      </c>
      <c r="FL2" s="167">
        <v>45732</v>
      </c>
      <c r="FM2" s="167">
        <v>45733</v>
      </c>
      <c r="FN2" s="167">
        <v>45734</v>
      </c>
      <c r="FO2" s="167">
        <v>45735</v>
      </c>
      <c r="FP2" s="167">
        <v>45736</v>
      </c>
      <c r="FQ2" s="167">
        <v>45737</v>
      </c>
      <c r="FR2" s="167">
        <v>45738</v>
      </c>
      <c r="FS2" s="167">
        <v>45739</v>
      </c>
      <c r="FT2" s="167">
        <v>45740</v>
      </c>
      <c r="FU2" s="167">
        <v>45741</v>
      </c>
      <c r="FV2" s="167">
        <v>45742</v>
      </c>
      <c r="FW2" s="167">
        <v>45743</v>
      </c>
      <c r="FX2" s="167">
        <v>45744</v>
      </c>
      <c r="FY2" s="167">
        <v>45745</v>
      </c>
      <c r="FZ2" s="167">
        <v>45746</v>
      </c>
      <c r="GA2" s="167">
        <v>45747</v>
      </c>
      <c r="GB2" s="167">
        <v>45748</v>
      </c>
      <c r="GC2" s="167">
        <v>45749</v>
      </c>
      <c r="GD2" s="167">
        <v>45750</v>
      </c>
      <c r="GE2" s="167">
        <v>45751</v>
      </c>
      <c r="GF2" s="167">
        <v>45752</v>
      </c>
      <c r="GG2" s="167">
        <v>45753</v>
      </c>
      <c r="GH2" s="167">
        <v>45754</v>
      </c>
      <c r="GI2" s="167">
        <v>45755</v>
      </c>
      <c r="GJ2" s="167">
        <v>45756</v>
      </c>
      <c r="GK2" s="167">
        <v>45757</v>
      </c>
      <c r="GL2" s="167">
        <v>45758</v>
      </c>
      <c r="GM2" s="167">
        <v>45759</v>
      </c>
      <c r="GN2" s="454">
        <v>45760</v>
      </c>
      <c r="GO2" s="167">
        <v>45761</v>
      </c>
      <c r="GP2" s="167">
        <v>45762</v>
      </c>
      <c r="GQ2" s="167">
        <v>45763</v>
      </c>
      <c r="GR2" s="167">
        <v>45764</v>
      </c>
      <c r="GS2" s="167">
        <v>45765</v>
      </c>
      <c r="GT2" s="167">
        <v>45766</v>
      </c>
      <c r="GU2" s="167">
        <v>45767</v>
      </c>
      <c r="GV2" s="167">
        <v>45768</v>
      </c>
      <c r="GW2" s="167">
        <v>45769</v>
      </c>
      <c r="GX2" s="167">
        <v>45770</v>
      </c>
      <c r="GY2" s="167">
        <v>45771</v>
      </c>
      <c r="GZ2" s="167">
        <v>45772</v>
      </c>
      <c r="HA2" s="167">
        <v>45773</v>
      </c>
      <c r="HB2" s="167">
        <v>45774</v>
      </c>
      <c r="HC2" s="167">
        <v>45775</v>
      </c>
      <c r="HD2" s="167">
        <v>45776</v>
      </c>
      <c r="HE2" s="167">
        <v>45777</v>
      </c>
      <c r="HF2" s="167">
        <v>45778</v>
      </c>
      <c r="HG2" s="167">
        <v>45779</v>
      </c>
      <c r="HH2" s="167">
        <v>45780</v>
      </c>
      <c r="HI2" s="167">
        <v>45781</v>
      </c>
      <c r="HJ2" s="167">
        <v>45782</v>
      </c>
      <c r="HK2" s="167">
        <v>45783</v>
      </c>
      <c r="HL2" s="167">
        <v>45784</v>
      </c>
      <c r="HM2" s="167">
        <v>45785</v>
      </c>
      <c r="HN2" s="167">
        <v>45786</v>
      </c>
      <c r="HO2" s="167">
        <v>45787</v>
      </c>
      <c r="HP2" s="167">
        <v>45788</v>
      </c>
      <c r="HQ2" s="167">
        <v>45789</v>
      </c>
      <c r="HR2" s="167">
        <v>45790</v>
      </c>
      <c r="HS2" s="167">
        <v>45791</v>
      </c>
      <c r="HT2" s="167">
        <v>45792</v>
      </c>
      <c r="HU2" s="167">
        <v>45793</v>
      </c>
      <c r="HV2" s="167">
        <v>45794</v>
      </c>
      <c r="HW2" s="167">
        <v>45795</v>
      </c>
      <c r="HX2" s="167">
        <v>45796</v>
      </c>
      <c r="HY2" s="167">
        <v>45797</v>
      </c>
      <c r="HZ2" s="167">
        <v>45798</v>
      </c>
      <c r="IA2" s="167">
        <v>45799</v>
      </c>
      <c r="IB2" s="167">
        <v>45800</v>
      </c>
      <c r="IC2" s="167">
        <v>45801</v>
      </c>
      <c r="ID2" s="167">
        <v>45802</v>
      </c>
      <c r="IE2" s="167">
        <v>45803</v>
      </c>
      <c r="IF2" s="167">
        <v>45804</v>
      </c>
      <c r="IG2" s="167">
        <v>45805</v>
      </c>
      <c r="IH2" s="167">
        <v>45806</v>
      </c>
      <c r="II2" s="167">
        <v>45807</v>
      </c>
      <c r="IJ2" s="167">
        <v>45808</v>
      </c>
      <c r="IK2" s="167">
        <v>45809</v>
      </c>
      <c r="IL2" s="167">
        <v>45810</v>
      </c>
      <c r="IM2" s="167">
        <v>45811</v>
      </c>
      <c r="IN2" s="167">
        <v>45812</v>
      </c>
      <c r="IO2" s="167">
        <v>45813</v>
      </c>
      <c r="IP2" s="167">
        <v>45814</v>
      </c>
      <c r="IQ2" s="167">
        <v>45815</v>
      </c>
      <c r="IR2" s="167">
        <v>45816</v>
      </c>
      <c r="IS2" s="167">
        <v>45817</v>
      </c>
      <c r="IT2" s="167">
        <v>45818</v>
      </c>
      <c r="IU2" s="167">
        <v>45819</v>
      </c>
      <c r="IV2" s="167">
        <v>45820</v>
      </c>
      <c r="IW2" s="167">
        <v>45821</v>
      </c>
      <c r="IX2" s="167">
        <v>45822</v>
      </c>
      <c r="IY2" s="167">
        <v>45823</v>
      </c>
      <c r="IZ2" s="167">
        <v>45824</v>
      </c>
      <c r="JA2" s="167">
        <v>45825</v>
      </c>
      <c r="JB2" s="167">
        <v>45826</v>
      </c>
      <c r="JC2" s="167">
        <v>45827</v>
      </c>
      <c r="JD2" s="167">
        <v>45828</v>
      </c>
      <c r="JE2" s="167">
        <v>45829</v>
      </c>
      <c r="JF2" s="167">
        <v>45830</v>
      </c>
      <c r="JG2" s="167">
        <v>45831</v>
      </c>
      <c r="JH2" s="167">
        <v>45832</v>
      </c>
      <c r="JI2" s="167">
        <v>45833</v>
      </c>
      <c r="JJ2" s="167">
        <v>45834</v>
      </c>
      <c r="JK2" s="167">
        <v>45835</v>
      </c>
      <c r="JL2" s="167">
        <v>45836</v>
      </c>
      <c r="JM2" s="167">
        <v>45837</v>
      </c>
      <c r="JN2" s="167">
        <v>45838</v>
      </c>
      <c r="JO2" s="167">
        <v>45839</v>
      </c>
      <c r="JP2" s="167">
        <v>45840</v>
      </c>
      <c r="JQ2" s="167">
        <v>45841</v>
      </c>
      <c r="JR2" s="167">
        <v>45842</v>
      </c>
      <c r="JS2" s="167">
        <v>45843</v>
      </c>
      <c r="JT2" s="167">
        <v>45844</v>
      </c>
      <c r="JU2" s="167">
        <v>45845</v>
      </c>
      <c r="JV2" s="167">
        <v>45846</v>
      </c>
      <c r="JW2" s="167">
        <v>45847</v>
      </c>
      <c r="JX2" s="167">
        <v>45848</v>
      </c>
      <c r="JY2" s="167">
        <v>45849</v>
      </c>
      <c r="JZ2" s="167">
        <v>45850</v>
      </c>
      <c r="KA2" s="167">
        <v>45851</v>
      </c>
      <c r="KB2" s="167">
        <v>45852</v>
      </c>
      <c r="KC2" s="167">
        <v>45853</v>
      </c>
      <c r="KD2" s="167">
        <v>45854</v>
      </c>
      <c r="KE2" s="167">
        <v>45855</v>
      </c>
      <c r="KF2" s="167">
        <v>45856</v>
      </c>
      <c r="KG2" s="167">
        <v>45857</v>
      </c>
      <c r="KH2" s="167">
        <v>45858</v>
      </c>
      <c r="KI2" s="167">
        <v>45859</v>
      </c>
      <c r="KJ2" s="167">
        <v>45860</v>
      </c>
      <c r="KK2" s="167">
        <v>45861</v>
      </c>
      <c r="KL2" s="167">
        <v>45862</v>
      </c>
      <c r="KM2" s="167">
        <v>45863</v>
      </c>
      <c r="KN2" s="167">
        <v>45864</v>
      </c>
      <c r="KO2" s="167">
        <v>45865</v>
      </c>
      <c r="KP2" s="167">
        <v>45866</v>
      </c>
      <c r="KQ2" s="167">
        <v>45867</v>
      </c>
      <c r="KR2" s="167">
        <v>45868</v>
      </c>
      <c r="KS2" s="167">
        <v>45869</v>
      </c>
      <c r="KT2" s="167">
        <v>45870</v>
      </c>
      <c r="KU2" s="167">
        <v>45871</v>
      </c>
      <c r="KV2" s="167">
        <v>45872</v>
      </c>
      <c r="KW2" s="167">
        <v>45873</v>
      </c>
      <c r="KX2" s="167">
        <v>45874</v>
      </c>
      <c r="KY2" s="167">
        <v>45875</v>
      </c>
      <c r="KZ2" s="167">
        <v>45876</v>
      </c>
      <c r="LA2" s="167">
        <v>45877</v>
      </c>
      <c r="LB2" s="167">
        <v>45878</v>
      </c>
      <c r="LC2" s="167">
        <v>45879</v>
      </c>
      <c r="LD2" s="167">
        <v>45880</v>
      </c>
      <c r="LE2" s="167">
        <v>45881</v>
      </c>
      <c r="LF2" s="167">
        <v>45882</v>
      </c>
      <c r="LG2" s="167">
        <v>45883</v>
      </c>
      <c r="LH2" s="167">
        <v>45884</v>
      </c>
      <c r="LI2" s="167">
        <v>45885</v>
      </c>
      <c r="LJ2" s="167">
        <v>45886</v>
      </c>
      <c r="LK2" s="167">
        <v>45887</v>
      </c>
      <c r="LL2" s="167">
        <v>45888</v>
      </c>
      <c r="LM2" s="167">
        <v>45889</v>
      </c>
      <c r="LN2" s="167">
        <v>45890</v>
      </c>
      <c r="LO2" s="167">
        <v>45891</v>
      </c>
      <c r="LP2" s="167">
        <v>45892</v>
      </c>
      <c r="LQ2" s="167">
        <v>45893</v>
      </c>
      <c r="LR2" s="167">
        <v>45894</v>
      </c>
      <c r="LS2" s="167">
        <v>45895</v>
      </c>
      <c r="LT2" s="167">
        <v>45896</v>
      </c>
      <c r="LU2" s="167">
        <v>45897</v>
      </c>
      <c r="LV2" s="167">
        <v>45898</v>
      </c>
      <c r="LW2" s="167">
        <v>45899</v>
      </c>
      <c r="LX2" s="167">
        <v>45900</v>
      </c>
      <c r="LY2" s="167">
        <v>45901</v>
      </c>
      <c r="LZ2" s="167">
        <v>45902</v>
      </c>
      <c r="MA2" s="167">
        <v>45903</v>
      </c>
      <c r="MB2" s="167">
        <v>45904</v>
      </c>
      <c r="MC2" s="167">
        <v>45905</v>
      </c>
      <c r="MD2" s="167">
        <v>45906</v>
      </c>
      <c r="ME2" s="167">
        <v>45907</v>
      </c>
      <c r="MF2" s="167">
        <v>45908</v>
      </c>
      <c r="MG2" s="167">
        <v>45909</v>
      </c>
      <c r="MH2" s="167">
        <v>45910</v>
      </c>
      <c r="MI2" s="167">
        <v>45911</v>
      </c>
      <c r="MJ2" s="167">
        <v>45912</v>
      </c>
      <c r="MK2" s="167">
        <v>45913</v>
      </c>
      <c r="ML2" s="167">
        <v>45914</v>
      </c>
      <c r="MM2" s="167">
        <v>45915</v>
      </c>
      <c r="MN2" s="167">
        <v>45916</v>
      </c>
      <c r="MO2" s="167">
        <v>45917</v>
      </c>
      <c r="MP2" s="167">
        <v>45918</v>
      </c>
      <c r="MQ2" s="167">
        <v>45919</v>
      </c>
      <c r="MR2" s="167">
        <v>45920</v>
      </c>
      <c r="MS2" s="167">
        <v>45921</v>
      </c>
      <c r="MT2" s="167">
        <v>45922</v>
      </c>
      <c r="MU2" s="167">
        <v>45923</v>
      </c>
      <c r="MV2" s="167">
        <v>45924</v>
      </c>
      <c r="MW2" s="167">
        <v>45925</v>
      </c>
      <c r="MX2" s="167">
        <v>45926</v>
      </c>
      <c r="MY2" s="167">
        <v>45927</v>
      </c>
      <c r="MZ2" s="167">
        <v>45928</v>
      </c>
      <c r="NA2" s="167">
        <v>45929</v>
      </c>
      <c r="NB2" s="167">
        <v>45930</v>
      </c>
      <c r="NC2" s="167">
        <v>45931</v>
      </c>
    </row>
    <row r="3" spans="1:367" s="107" customFormat="1" x14ac:dyDescent="0.25">
      <c r="A3" s="13" t="s">
        <v>7</v>
      </c>
      <c r="B3" s="241">
        <v>1772</v>
      </c>
      <c r="C3" s="241">
        <v>1898</v>
      </c>
      <c r="D3" s="241">
        <v>1679</v>
      </c>
      <c r="E3" s="241">
        <v>1486</v>
      </c>
      <c r="F3" s="241">
        <v>1407</v>
      </c>
      <c r="G3" s="241">
        <v>1772</v>
      </c>
      <c r="H3" s="241">
        <v>1574</v>
      </c>
      <c r="I3" s="241">
        <v>1371</v>
      </c>
      <c r="J3" s="241">
        <v>2335</v>
      </c>
      <c r="K3" s="241">
        <v>2492</v>
      </c>
      <c r="L3" s="241">
        <v>2080</v>
      </c>
      <c r="M3" s="241">
        <v>1773</v>
      </c>
      <c r="N3" s="241">
        <v>1890</v>
      </c>
      <c r="O3" s="241">
        <v>1946</v>
      </c>
      <c r="P3" s="241">
        <v>1689</v>
      </c>
      <c r="Q3" s="241">
        <v>1646</v>
      </c>
      <c r="R3" s="241">
        <v>1376</v>
      </c>
      <c r="S3" s="241">
        <v>1576</v>
      </c>
      <c r="T3" s="241">
        <v>1528</v>
      </c>
      <c r="U3" s="241">
        <v>1275</v>
      </c>
      <c r="V3" s="241">
        <v>1735</v>
      </c>
      <c r="W3" s="241">
        <v>1604</v>
      </c>
      <c r="X3" s="241">
        <v>1549</v>
      </c>
      <c r="Y3" s="241">
        <v>877</v>
      </c>
      <c r="Z3" s="315">
        <v>1540</v>
      </c>
      <c r="AA3" s="316">
        <v>1342</v>
      </c>
      <c r="AB3" s="316">
        <v>1175</v>
      </c>
      <c r="AC3" s="241">
        <v>1703</v>
      </c>
      <c r="AD3" s="241">
        <v>1286</v>
      </c>
      <c r="AE3" s="241">
        <v>1525</v>
      </c>
      <c r="AF3" s="241">
        <v>1517</v>
      </c>
      <c r="AG3" s="241">
        <v>1399</v>
      </c>
      <c r="AH3" s="241">
        <v>1373</v>
      </c>
      <c r="AI3" s="241">
        <v>1004</v>
      </c>
      <c r="AJ3" s="241">
        <v>1576</v>
      </c>
      <c r="AK3" s="241">
        <v>1508</v>
      </c>
      <c r="AL3" s="241">
        <v>1244</v>
      </c>
      <c r="AM3" s="241">
        <v>1833</v>
      </c>
      <c r="AN3" s="241">
        <v>1631</v>
      </c>
      <c r="AO3" s="241">
        <v>1568</v>
      </c>
      <c r="AP3" s="241">
        <v>1469</v>
      </c>
      <c r="AQ3" s="241">
        <v>1610</v>
      </c>
      <c r="AR3" s="241">
        <v>1553</v>
      </c>
      <c r="AS3" s="241">
        <v>1263</v>
      </c>
      <c r="AT3" s="241">
        <v>1268</v>
      </c>
      <c r="AU3" s="241">
        <v>1639</v>
      </c>
      <c r="AV3" s="241">
        <v>1498</v>
      </c>
      <c r="AW3" s="241">
        <v>1258</v>
      </c>
      <c r="AX3" s="241">
        <v>1642</v>
      </c>
      <c r="AY3" s="241">
        <v>1601</v>
      </c>
      <c r="AZ3" s="241">
        <v>1533</v>
      </c>
      <c r="BA3" s="241">
        <v>1440</v>
      </c>
      <c r="BB3" s="241">
        <v>1531</v>
      </c>
      <c r="BC3" s="241">
        <v>1497</v>
      </c>
      <c r="BD3" s="241">
        <v>1677</v>
      </c>
      <c r="BE3" s="241">
        <v>1812</v>
      </c>
      <c r="BF3" s="241">
        <v>1565</v>
      </c>
      <c r="BG3" s="241">
        <v>1688</v>
      </c>
      <c r="BH3" s="241">
        <v>1593</v>
      </c>
      <c r="BI3" s="241">
        <v>1586</v>
      </c>
      <c r="BJ3" s="241">
        <v>1674</v>
      </c>
      <c r="BK3" s="241">
        <v>1910</v>
      </c>
      <c r="BL3" s="241">
        <v>2102</v>
      </c>
      <c r="BM3" s="241">
        <v>1795</v>
      </c>
      <c r="BN3" s="241">
        <v>1789</v>
      </c>
      <c r="BO3" s="241">
        <v>1743</v>
      </c>
      <c r="BP3" s="241">
        <v>1826</v>
      </c>
      <c r="BQ3" s="241">
        <v>1791</v>
      </c>
      <c r="BR3" s="241">
        <v>1308</v>
      </c>
      <c r="BS3" s="241">
        <v>1959</v>
      </c>
      <c r="BT3" s="241">
        <v>1824</v>
      </c>
      <c r="BU3" s="241">
        <v>1936</v>
      </c>
      <c r="BV3" s="241">
        <v>1896</v>
      </c>
      <c r="BW3" s="241">
        <v>1916</v>
      </c>
      <c r="BX3" s="241">
        <v>1920</v>
      </c>
      <c r="BY3" s="241">
        <v>1530</v>
      </c>
      <c r="BZ3" s="241">
        <v>2097</v>
      </c>
      <c r="CA3" s="241">
        <v>1934</v>
      </c>
      <c r="CB3" s="241">
        <v>1901</v>
      </c>
      <c r="CC3" s="241">
        <v>1478</v>
      </c>
      <c r="CD3" s="241">
        <v>1843</v>
      </c>
      <c r="CE3" s="241">
        <v>1807</v>
      </c>
      <c r="CF3" s="241">
        <v>1817</v>
      </c>
      <c r="CG3" s="241">
        <v>2302</v>
      </c>
      <c r="CH3" s="241">
        <v>2435</v>
      </c>
      <c r="CI3" s="241">
        <v>1711</v>
      </c>
      <c r="CJ3" s="241">
        <v>1466</v>
      </c>
      <c r="CK3" s="241">
        <v>1262</v>
      </c>
      <c r="CL3" s="241">
        <v>1202</v>
      </c>
      <c r="CM3" s="241">
        <v>1299</v>
      </c>
      <c r="CN3" s="241">
        <v>1538</v>
      </c>
      <c r="CO3" s="241">
        <v>1564</v>
      </c>
      <c r="CP3" s="241">
        <v>1173</v>
      </c>
      <c r="CQ3" s="241">
        <v>1605</v>
      </c>
      <c r="CR3" s="241">
        <v>1477</v>
      </c>
      <c r="CS3" s="241">
        <v>1447</v>
      </c>
      <c r="CT3" s="241">
        <v>1137</v>
      </c>
      <c r="CU3" s="241">
        <v>1684</v>
      </c>
      <c r="CV3" s="241">
        <v>1488</v>
      </c>
      <c r="CW3" s="241">
        <v>1127</v>
      </c>
      <c r="CX3" s="241">
        <v>1446</v>
      </c>
      <c r="CY3" s="241">
        <v>1492</v>
      </c>
      <c r="CZ3" s="241">
        <v>1425</v>
      </c>
      <c r="DA3" s="241">
        <v>1096</v>
      </c>
      <c r="DB3" s="241">
        <v>1796</v>
      </c>
      <c r="DC3" s="241">
        <v>1652</v>
      </c>
      <c r="DD3" s="241">
        <v>1328</v>
      </c>
      <c r="DE3" s="241">
        <v>2592</v>
      </c>
      <c r="DF3" s="241">
        <v>2139</v>
      </c>
      <c r="DG3" s="241">
        <v>2449</v>
      </c>
      <c r="DH3" s="241">
        <v>1793</v>
      </c>
      <c r="DI3" s="241">
        <v>2223</v>
      </c>
      <c r="DJ3" s="241">
        <v>1555</v>
      </c>
      <c r="DK3" s="241">
        <v>1938</v>
      </c>
      <c r="DL3" s="241">
        <v>1988</v>
      </c>
      <c r="DM3" s="241">
        <v>2214</v>
      </c>
      <c r="DN3" s="241">
        <v>2093</v>
      </c>
      <c r="DO3" s="241">
        <v>1420</v>
      </c>
      <c r="DP3" s="241">
        <v>2345</v>
      </c>
      <c r="DQ3" s="241">
        <v>2058</v>
      </c>
      <c r="DR3" s="241">
        <v>2132</v>
      </c>
      <c r="DS3" s="241">
        <v>1979</v>
      </c>
      <c r="DT3" s="241">
        <v>2010</v>
      </c>
      <c r="DU3" s="241">
        <v>1982</v>
      </c>
      <c r="DV3" s="241">
        <v>1531</v>
      </c>
      <c r="DW3" s="241">
        <v>2316</v>
      </c>
      <c r="DX3" s="241">
        <v>2288</v>
      </c>
      <c r="DY3" s="241">
        <v>1943</v>
      </c>
      <c r="DZ3" s="241">
        <v>2488</v>
      </c>
      <c r="EA3" s="241">
        <v>2461</v>
      </c>
      <c r="EB3" s="241">
        <v>2415</v>
      </c>
      <c r="EC3" s="241">
        <v>2197</v>
      </c>
      <c r="ED3" s="241">
        <v>3903</v>
      </c>
      <c r="EE3" s="241">
        <v>4348</v>
      </c>
      <c r="EF3" s="241">
        <v>5557</v>
      </c>
      <c r="EG3" s="241">
        <v>9213</v>
      </c>
      <c r="EH3" s="241">
        <v>15358</v>
      </c>
      <c r="EI3" s="241">
        <v>4425</v>
      </c>
      <c r="EJ3" s="241">
        <v>2200</v>
      </c>
      <c r="EK3" s="241">
        <v>2583</v>
      </c>
      <c r="EL3" s="241">
        <v>2018</v>
      </c>
      <c r="EM3" s="241">
        <v>1545</v>
      </c>
      <c r="EN3" s="241">
        <v>1822</v>
      </c>
      <c r="EO3" s="241">
        <v>1839</v>
      </c>
      <c r="EP3" s="241">
        <v>1855</v>
      </c>
      <c r="EQ3" s="241">
        <v>1426</v>
      </c>
      <c r="ER3" s="241">
        <v>1952</v>
      </c>
      <c r="ES3" s="241">
        <v>2021</v>
      </c>
      <c r="ET3" s="241">
        <v>2171</v>
      </c>
      <c r="EU3" s="241">
        <v>2158</v>
      </c>
      <c r="EV3" s="241">
        <v>2636</v>
      </c>
      <c r="EW3" s="241">
        <v>3250</v>
      </c>
      <c r="EX3" s="241">
        <v>2816</v>
      </c>
      <c r="EY3" s="241">
        <v>2095</v>
      </c>
      <c r="EZ3" s="241">
        <v>1886</v>
      </c>
      <c r="FA3" s="241">
        <v>1815</v>
      </c>
      <c r="FB3" s="241">
        <v>1772</v>
      </c>
      <c r="FC3" s="241">
        <v>2010</v>
      </c>
      <c r="FD3" s="241">
        <v>2539</v>
      </c>
      <c r="FE3" s="241">
        <v>1476</v>
      </c>
      <c r="FF3" s="241">
        <v>1990</v>
      </c>
      <c r="FG3" s="241">
        <v>1860</v>
      </c>
      <c r="FH3" s="241">
        <v>1821</v>
      </c>
      <c r="FI3" s="241">
        <v>1820</v>
      </c>
      <c r="FJ3" s="241">
        <v>1839</v>
      </c>
      <c r="FK3" s="241">
        <v>1682</v>
      </c>
      <c r="FL3" s="241">
        <v>1576</v>
      </c>
      <c r="FM3" s="241">
        <v>1867</v>
      </c>
      <c r="FN3" s="241">
        <v>1930</v>
      </c>
      <c r="FO3" s="241">
        <v>1755</v>
      </c>
      <c r="FP3" s="241">
        <v>1845</v>
      </c>
      <c r="FQ3" s="241">
        <v>1873</v>
      </c>
      <c r="FR3" s="241">
        <v>1654</v>
      </c>
      <c r="FS3" s="241">
        <v>1710</v>
      </c>
      <c r="FT3" s="241">
        <v>1940</v>
      </c>
      <c r="FU3" s="241">
        <v>1752</v>
      </c>
      <c r="FV3" s="241">
        <v>1733</v>
      </c>
      <c r="FW3" s="241">
        <v>1810</v>
      </c>
      <c r="FX3" s="241">
        <v>1899</v>
      </c>
      <c r="FY3" s="241">
        <v>2102</v>
      </c>
      <c r="FZ3" s="241">
        <v>2214</v>
      </c>
      <c r="GA3" s="241">
        <v>2531</v>
      </c>
      <c r="GB3" s="241">
        <v>3837</v>
      </c>
      <c r="GC3" s="241">
        <v>4892</v>
      </c>
      <c r="GD3" s="241">
        <v>6209</v>
      </c>
      <c r="GE3" s="241">
        <v>5575</v>
      </c>
      <c r="GF3" s="241">
        <v>5476</v>
      </c>
      <c r="GG3" s="241">
        <v>5512</v>
      </c>
      <c r="GH3" s="241">
        <v>2225</v>
      </c>
      <c r="GI3" s="241">
        <v>1412</v>
      </c>
      <c r="GJ3" s="241">
        <v>1377</v>
      </c>
      <c r="GK3" s="241">
        <v>1360</v>
      </c>
      <c r="GL3" s="241">
        <v>1437</v>
      </c>
      <c r="GM3" s="241">
        <v>1247</v>
      </c>
      <c r="GN3" s="241">
        <v>1139</v>
      </c>
      <c r="GO3" s="241">
        <v>1516</v>
      </c>
      <c r="GP3" s="241">
        <v>1363</v>
      </c>
      <c r="GQ3" s="241">
        <v>1336</v>
      </c>
      <c r="GR3" s="241">
        <v>1299</v>
      </c>
      <c r="GS3" s="241">
        <v>1311</v>
      </c>
      <c r="GT3" s="241">
        <v>1350</v>
      </c>
      <c r="GU3" s="241">
        <v>1327</v>
      </c>
      <c r="GV3" s="241">
        <v>1343</v>
      </c>
      <c r="GW3" s="241">
        <v>1348</v>
      </c>
      <c r="GX3" s="241">
        <v>1341</v>
      </c>
      <c r="GY3" s="241">
        <v>1260</v>
      </c>
      <c r="GZ3" s="241">
        <v>1391</v>
      </c>
      <c r="HA3" s="241">
        <v>1249</v>
      </c>
      <c r="HB3" s="241">
        <v>1243</v>
      </c>
      <c r="HC3" s="241">
        <v>1452</v>
      </c>
      <c r="HD3" s="241"/>
      <c r="HE3" s="241"/>
      <c r="HF3" s="241"/>
      <c r="HG3" s="241"/>
      <c r="HH3" s="241"/>
      <c r="HI3" s="241"/>
      <c r="HJ3" s="241"/>
      <c r="HK3" s="241"/>
      <c r="HL3" s="241"/>
      <c r="HM3" s="241"/>
      <c r="HN3" s="241"/>
      <c r="HO3" s="241"/>
      <c r="HP3" s="241"/>
      <c r="HQ3" s="241"/>
      <c r="HR3" s="241"/>
      <c r="HS3" s="241"/>
      <c r="HT3" s="241"/>
      <c r="HU3" s="241"/>
      <c r="HV3" s="241"/>
      <c r="HW3" s="241"/>
      <c r="HX3" s="241"/>
      <c r="HY3" s="241"/>
      <c r="HZ3" s="241"/>
      <c r="IA3" s="241"/>
      <c r="IB3" s="241"/>
      <c r="IC3" s="241"/>
      <c r="ID3" s="241"/>
      <c r="IE3" s="241"/>
      <c r="IF3" s="241"/>
      <c r="IG3" s="241"/>
      <c r="IH3" s="241"/>
      <c r="II3" s="241"/>
      <c r="IJ3" s="241"/>
      <c r="IK3" s="241"/>
      <c r="IL3" s="241"/>
      <c r="IM3" s="241"/>
      <c r="IN3" s="241"/>
      <c r="IO3" s="241"/>
      <c r="IP3" s="241"/>
      <c r="IQ3" s="241"/>
      <c r="IR3" s="241"/>
      <c r="IS3" s="241"/>
      <c r="IT3" s="241"/>
      <c r="IU3" s="241"/>
      <c r="IV3" s="241"/>
      <c r="IW3" s="241"/>
      <c r="IX3" s="241"/>
      <c r="IY3" s="241"/>
      <c r="IZ3" s="241"/>
      <c r="JA3" s="241"/>
      <c r="JB3" s="241"/>
      <c r="JC3" s="241"/>
      <c r="JD3" s="241"/>
      <c r="JE3" s="241"/>
      <c r="JF3" s="241"/>
      <c r="JG3" s="241"/>
      <c r="JH3" s="241"/>
      <c r="JI3" s="241"/>
      <c r="JJ3" s="241"/>
      <c r="JK3" s="241"/>
      <c r="JL3" s="241"/>
      <c r="JM3" s="241"/>
      <c r="JN3" s="241"/>
      <c r="JO3" s="241"/>
      <c r="JP3" s="241"/>
      <c r="JQ3" s="241"/>
      <c r="JR3" s="241"/>
      <c r="JS3" s="241"/>
      <c r="JT3" s="241"/>
      <c r="JU3" s="241"/>
      <c r="JV3" s="241"/>
      <c r="JW3" s="241"/>
      <c r="JX3" s="241"/>
      <c r="JY3" s="241"/>
      <c r="JZ3" s="241"/>
      <c r="KA3" s="241"/>
      <c r="KB3" s="241"/>
      <c r="KC3" s="241"/>
      <c r="KD3" s="241"/>
      <c r="KE3" s="241"/>
      <c r="KF3" s="241"/>
      <c r="KG3" s="241"/>
      <c r="KH3" s="241"/>
      <c r="KI3" s="241"/>
      <c r="KJ3" s="241"/>
      <c r="KK3" s="241"/>
      <c r="KL3" s="241"/>
      <c r="KM3" s="241"/>
      <c r="KN3" s="241"/>
      <c r="KO3" s="241"/>
      <c r="KP3" s="241"/>
      <c r="KQ3" s="241"/>
      <c r="KR3" s="241"/>
      <c r="KS3" s="241"/>
      <c r="KT3" s="241"/>
      <c r="KU3" s="241"/>
      <c r="KV3" s="241"/>
      <c r="KW3" s="241"/>
      <c r="KX3" s="241"/>
      <c r="KY3" s="241"/>
      <c r="KZ3" s="241"/>
      <c r="LA3" s="241"/>
      <c r="LB3" s="241"/>
      <c r="LC3" s="241"/>
      <c r="LD3" s="241"/>
      <c r="LE3" s="241"/>
      <c r="LF3" s="241"/>
      <c r="LG3" s="241"/>
      <c r="LH3" s="241"/>
      <c r="LI3" s="241"/>
      <c r="LJ3" s="241"/>
      <c r="LK3" s="241"/>
      <c r="LL3" s="241"/>
      <c r="LM3" s="241"/>
      <c r="LN3" s="241"/>
      <c r="LO3" s="241"/>
      <c r="LP3" s="241"/>
      <c r="LQ3" s="241"/>
      <c r="LR3" s="241"/>
      <c r="LS3" s="241"/>
      <c r="LT3" s="241"/>
      <c r="LU3" s="241"/>
      <c r="LV3" s="241"/>
      <c r="LW3" s="241"/>
      <c r="LX3" s="241"/>
      <c r="LY3" s="241"/>
      <c r="LZ3" s="241"/>
      <c r="MA3" s="241"/>
      <c r="MB3" s="241"/>
      <c r="MC3" s="241"/>
      <c r="MD3" s="241"/>
      <c r="ME3" s="241"/>
      <c r="MF3" s="241"/>
      <c r="MG3" s="241"/>
      <c r="MH3" s="241"/>
      <c r="MI3" s="241"/>
      <c r="MJ3" s="241"/>
      <c r="MK3" s="241"/>
      <c r="ML3" s="241"/>
      <c r="MM3" s="241"/>
      <c r="MN3" s="241"/>
      <c r="MO3" s="241"/>
      <c r="MP3" s="241"/>
      <c r="MQ3" s="241"/>
      <c r="MR3" s="241"/>
      <c r="MS3" s="241"/>
      <c r="MT3" s="241"/>
      <c r="MU3" s="241"/>
      <c r="MV3" s="241"/>
      <c r="MW3" s="241"/>
      <c r="MX3" s="241"/>
      <c r="MY3" s="241"/>
      <c r="MZ3" s="241"/>
      <c r="NA3" s="241"/>
      <c r="NB3" s="241"/>
      <c r="NC3" s="241"/>
    </row>
    <row r="4" spans="1:367" s="179" customFormat="1" ht="13.2" x14ac:dyDescent="0.3">
      <c r="A4" s="97" t="s">
        <v>8</v>
      </c>
      <c r="B4" s="168">
        <v>1162</v>
      </c>
      <c r="C4" s="168">
        <v>1299</v>
      </c>
      <c r="D4" s="168">
        <v>1278</v>
      </c>
      <c r="E4" s="168">
        <v>1206</v>
      </c>
      <c r="F4" s="168">
        <v>1298</v>
      </c>
      <c r="G4" s="168">
        <v>1172</v>
      </c>
      <c r="H4" s="168">
        <v>1011</v>
      </c>
      <c r="I4" s="168">
        <v>998</v>
      </c>
      <c r="J4" s="168">
        <v>1393</v>
      </c>
      <c r="K4" s="168">
        <v>1229</v>
      </c>
      <c r="L4" s="168">
        <v>1272</v>
      </c>
      <c r="M4" s="168">
        <v>1188</v>
      </c>
      <c r="N4" s="168">
        <v>1205</v>
      </c>
      <c r="O4" s="168">
        <v>1152</v>
      </c>
      <c r="P4" s="168">
        <v>1102</v>
      </c>
      <c r="Q4" s="168">
        <v>1226</v>
      </c>
      <c r="R4" s="168">
        <v>1183</v>
      </c>
      <c r="S4" s="168">
        <v>1267</v>
      </c>
      <c r="T4" s="168">
        <v>1092</v>
      </c>
      <c r="U4" s="168">
        <v>1178</v>
      </c>
      <c r="V4" s="168">
        <v>1092</v>
      </c>
      <c r="W4" s="168">
        <v>942</v>
      </c>
      <c r="X4" s="168">
        <v>1147</v>
      </c>
      <c r="Y4" s="168">
        <v>1217</v>
      </c>
      <c r="Z4" s="168">
        <v>1297</v>
      </c>
      <c r="AA4" s="168">
        <v>1265</v>
      </c>
      <c r="AB4" s="168">
        <v>1257</v>
      </c>
      <c r="AC4" s="168">
        <v>1133</v>
      </c>
      <c r="AD4" s="168">
        <v>1104</v>
      </c>
      <c r="AE4" s="168">
        <v>1390</v>
      </c>
      <c r="AF4" s="168">
        <v>1331</v>
      </c>
      <c r="AG4" s="168">
        <v>1293</v>
      </c>
      <c r="AH4" s="168">
        <v>1142</v>
      </c>
      <c r="AI4" s="168">
        <v>1183</v>
      </c>
      <c r="AJ4" s="168">
        <v>1112</v>
      </c>
      <c r="AK4" s="168">
        <v>1063</v>
      </c>
      <c r="AL4" s="168">
        <v>1266</v>
      </c>
      <c r="AM4" s="168">
        <v>1182</v>
      </c>
      <c r="AN4" s="168">
        <v>1250</v>
      </c>
      <c r="AO4" s="168">
        <v>1158</v>
      </c>
      <c r="AP4" s="168">
        <v>1278</v>
      </c>
      <c r="AQ4" s="168">
        <v>1205</v>
      </c>
      <c r="AR4" s="168">
        <v>1161</v>
      </c>
      <c r="AS4" s="168">
        <v>1347</v>
      </c>
      <c r="AT4" s="168">
        <v>1279</v>
      </c>
      <c r="AU4" s="168">
        <v>1255</v>
      </c>
      <c r="AV4" s="168">
        <v>1249</v>
      </c>
      <c r="AW4" s="168">
        <v>1315</v>
      </c>
      <c r="AX4" s="168">
        <v>1169</v>
      </c>
      <c r="AY4" s="168">
        <v>1072</v>
      </c>
      <c r="AZ4" s="168">
        <f>1287</f>
        <v>1287</v>
      </c>
      <c r="BA4" s="168">
        <v>1266</v>
      </c>
      <c r="BB4" s="168">
        <v>1229</v>
      </c>
      <c r="BC4" s="168">
        <v>1312</v>
      </c>
      <c r="BD4" s="168">
        <v>910</v>
      </c>
      <c r="BE4" s="168">
        <v>1181</v>
      </c>
      <c r="BF4" s="168">
        <v>1293</v>
      </c>
      <c r="BG4" s="168">
        <v>1338</v>
      </c>
      <c r="BH4" s="168">
        <v>1396</v>
      </c>
      <c r="BI4" s="168">
        <v>1470</v>
      </c>
      <c r="BJ4" s="168">
        <v>1411</v>
      </c>
      <c r="BK4" s="168">
        <v>1590</v>
      </c>
      <c r="BL4" s="168">
        <v>1660</v>
      </c>
      <c r="BM4" s="168">
        <v>1420</v>
      </c>
      <c r="BN4" s="168">
        <v>1661</v>
      </c>
      <c r="BO4" s="168">
        <v>1576</v>
      </c>
      <c r="BP4" s="168">
        <v>1705</v>
      </c>
      <c r="BQ4" s="168">
        <v>1453</v>
      </c>
      <c r="BR4" s="168">
        <v>1571</v>
      </c>
      <c r="BS4" s="168">
        <v>1601</v>
      </c>
      <c r="BT4" s="168">
        <v>1384</v>
      </c>
      <c r="BU4" s="168">
        <v>1842</v>
      </c>
      <c r="BV4" s="168">
        <v>1420</v>
      </c>
      <c r="BW4" s="168">
        <v>1528</v>
      </c>
      <c r="BX4" s="168">
        <v>1431</v>
      </c>
      <c r="BY4" s="168">
        <v>1447</v>
      </c>
      <c r="BZ4" s="168">
        <v>1428</v>
      </c>
      <c r="CA4" s="168">
        <v>718</v>
      </c>
      <c r="CB4" s="168">
        <v>1631</v>
      </c>
      <c r="CC4" s="168">
        <v>1466</v>
      </c>
      <c r="CD4" s="168">
        <v>1569</v>
      </c>
      <c r="CE4" s="168">
        <v>1616</v>
      </c>
      <c r="CF4" s="168">
        <v>1621</v>
      </c>
      <c r="CG4" s="168">
        <v>1854</v>
      </c>
      <c r="CH4" s="168">
        <v>1768</v>
      </c>
      <c r="CI4" s="168">
        <v>1371</v>
      </c>
      <c r="CJ4" s="168">
        <v>1212</v>
      </c>
      <c r="CK4" s="168">
        <v>1115</v>
      </c>
      <c r="CL4" s="168">
        <v>1075</v>
      </c>
      <c r="CM4" s="168">
        <v>1119</v>
      </c>
      <c r="CN4" s="168">
        <v>1178</v>
      </c>
      <c r="CO4" s="168">
        <v>1235</v>
      </c>
      <c r="CP4" s="168">
        <v>850</v>
      </c>
      <c r="CQ4" s="168">
        <v>1189</v>
      </c>
      <c r="CR4" s="168">
        <v>1242</v>
      </c>
      <c r="CS4" s="168">
        <v>1147</v>
      </c>
      <c r="CT4" s="168">
        <v>1128</v>
      </c>
      <c r="CU4" s="168">
        <v>1110</v>
      </c>
      <c r="CV4" s="168">
        <v>1084</v>
      </c>
      <c r="CW4" s="168">
        <v>1197</v>
      </c>
      <c r="CX4" s="168">
        <v>1124</v>
      </c>
      <c r="CY4" s="168">
        <v>1186</v>
      </c>
      <c r="CZ4" s="168">
        <v>1138</v>
      </c>
      <c r="DA4" s="168">
        <v>985</v>
      </c>
      <c r="DB4" s="168">
        <v>1109</v>
      </c>
      <c r="DC4" s="168">
        <v>1105</v>
      </c>
      <c r="DD4" s="168">
        <v>1436</v>
      </c>
      <c r="DE4" s="168">
        <v>1248</v>
      </c>
      <c r="DF4" s="168">
        <v>1274</v>
      </c>
      <c r="DG4" s="168">
        <v>1195</v>
      </c>
      <c r="DH4" s="168">
        <v>1312</v>
      </c>
      <c r="DI4" s="168">
        <v>1222</v>
      </c>
      <c r="DJ4" s="168">
        <v>1133</v>
      </c>
      <c r="DK4" s="168">
        <v>1392</v>
      </c>
      <c r="DL4" s="168">
        <v>1393</v>
      </c>
      <c r="DM4" s="168">
        <v>1384</v>
      </c>
      <c r="DN4" s="168">
        <v>1439</v>
      </c>
      <c r="DO4" s="168">
        <v>1375</v>
      </c>
      <c r="DP4" s="168">
        <v>1304</v>
      </c>
      <c r="DQ4" s="168">
        <v>1278</v>
      </c>
      <c r="DR4" s="168">
        <v>1597</v>
      </c>
      <c r="DS4" s="168">
        <v>1295</v>
      </c>
      <c r="DT4" s="168">
        <v>1548</v>
      </c>
      <c r="DU4" s="168">
        <v>1513</v>
      </c>
      <c r="DV4" s="168">
        <v>1655</v>
      </c>
      <c r="DW4" s="168">
        <v>1515</v>
      </c>
      <c r="DX4" s="168">
        <v>1620</v>
      </c>
      <c r="DY4" s="168">
        <v>1946</v>
      </c>
      <c r="DZ4" s="168">
        <v>1842</v>
      </c>
      <c r="EA4" s="168">
        <v>2016</v>
      </c>
      <c r="EB4" s="168">
        <v>1934</v>
      </c>
      <c r="EC4" s="168">
        <v>2202</v>
      </c>
      <c r="ED4" s="168">
        <v>2178</v>
      </c>
      <c r="EE4" s="168">
        <v>2505</v>
      </c>
      <c r="EF4" s="168">
        <v>3362</v>
      </c>
      <c r="EG4" s="168">
        <v>7461</v>
      </c>
      <c r="EH4" s="168">
        <v>12363</v>
      </c>
      <c r="EI4" s="168">
        <v>3649</v>
      </c>
      <c r="EJ4" s="168">
        <v>2119</v>
      </c>
      <c r="EK4" s="168">
        <v>849</v>
      </c>
      <c r="EL4" s="168">
        <v>1547</v>
      </c>
      <c r="EM4" s="168">
        <v>1559</v>
      </c>
      <c r="EN4" s="168">
        <v>1319</v>
      </c>
      <c r="EO4" s="168">
        <v>1474</v>
      </c>
      <c r="EP4" s="168">
        <v>1414</v>
      </c>
      <c r="EQ4" s="168">
        <v>1458</v>
      </c>
      <c r="ER4" s="168">
        <v>1262</v>
      </c>
      <c r="ES4" s="168">
        <v>1202</v>
      </c>
      <c r="ET4" s="168">
        <v>1634</v>
      </c>
      <c r="EU4" s="168">
        <v>1595</v>
      </c>
      <c r="EV4" s="168">
        <v>1715</v>
      </c>
      <c r="EW4" s="168">
        <v>1476</v>
      </c>
      <c r="EX4" s="168">
        <v>2458</v>
      </c>
      <c r="EY4" s="168">
        <v>2886</v>
      </c>
      <c r="EZ4" s="168">
        <v>2692</v>
      </c>
      <c r="FA4" s="168">
        <v>1797</v>
      </c>
      <c r="FB4" s="168">
        <v>1570</v>
      </c>
      <c r="FC4" s="168">
        <v>1473</v>
      </c>
      <c r="FD4" s="168">
        <v>1759</v>
      </c>
      <c r="FE4" s="168">
        <v>2365</v>
      </c>
      <c r="FF4" s="168">
        <v>1492</v>
      </c>
      <c r="FG4" s="168">
        <v>1233</v>
      </c>
      <c r="FH4" s="168">
        <v>1447</v>
      </c>
      <c r="FI4" s="168">
        <v>1404</v>
      </c>
      <c r="FJ4" s="168">
        <v>1416</v>
      </c>
      <c r="FK4" s="168">
        <v>1321</v>
      </c>
      <c r="FL4" s="168">
        <v>1330</v>
      </c>
      <c r="FM4" s="168">
        <v>1370</v>
      </c>
      <c r="FN4" s="168">
        <v>1032</v>
      </c>
      <c r="FO4" s="168">
        <v>1463</v>
      </c>
      <c r="FP4" s="168">
        <v>1481</v>
      </c>
      <c r="FQ4" s="168">
        <v>1543</v>
      </c>
      <c r="FR4" s="168">
        <v>1555</v>
      </c>
      <c r="FS4" s="168">
        <v>1367</v>
      </c>
      <c r="FT4" s="168">
        <v>1290</v>
      </c>
      <c r="FU4" s="168">
        <v>1154</v>
      </c>
      <c r="FV4" s="168">
        <v>1561</v>
      </c>
      <c r="FW4" s="168">
        <v>1574</v>
      </c>
      <c r="FX4" s="168">
        <v>1329</v>
      </c>
      <c r="FY4" s="168">
        <v>1179</v>
      </c>
      <c r="FZ4" s="168">
        <v>1398</v>
      </c>
      <c r="GA4" s="168">
        <v>1414</v>
      </c>
      <c r="GB4" s="168">
        <v>1352</v>
      </c>
      <c r="GC4" s="168">
        <v>1404</v>
      </c>
      <c r="GD4" s="168">
        <v>1322</v>
      </c>
      <c r="GE4" s="168">
        <v>1536</v>
      </c>
      <c r="GF4" s="168">
        <v>1450</v>
      </c>
      <c r="GG4" s="168">
        <v>1343</v>
      </c>
      <c r="GH4" s="168">
        <v>1248</v>
      </c>
      <c r="GI4" s="168">
        <v>1127</v>
      </c>
      <c r="GJ4" s="168">
        <v>1589</v>
      </c>
      <c r="GK4" s="168">
        <v>1593</v>
      </c>
      <c r="GL4" s="168">
        <v>1657</v>
      </c>
      <c r="GM4" s="168">
        <v>1596</v>
      </c>
      <c r="GN4" s="168">
        <v>1537</v>
      </c>
      <c r="GO4" s="168">
        <v>1252</v>
      </c>
      <c r="GP4" s="168">
        <v>1202</v>
      </c>
      <c r="GQ4" s="168">
        <v>1640</v>
      </c>
      <c r="GR4" s="168">
        <v>1474</v>
      </c>
      <c r="GS4" s="168">
        <v>1399</v>
      </c>
      <c r="GT4" s="168">
        <v>1351</v>
      </c>
      <c r="GU4" s="168">
        <v>1407</v>
      </c>
      <c r="GV4" s="168">
        <v>1395</v>
      </c>
      <c r="GW4" s="168">
        <v>1362</v>
      </c>
      <c r="GX4" s="168">
        <v>1814</v>
      </c>
      <c r="GY4" s="168">
        <v>1472</v>
      </c>
      <c r="GZ4" s="168">
        <v>1568</v>
      </c>
      <c r="HA4" s="168">
        <v>1471</v>
      </c>
      <c r="HB4" s="168">
        <v>1603</v>
      </c>
      <c r="HC4" s="168">
        <v>1581</v>
      </c>
      <c r="HD4" s="168">
        <v>1533</v>
      </c>
      <c r="HE4" s="168">
        <v>2036</v>
      </c>
      <c r="HF4" s="168">
        <v>2453</v>
      </c>
      <c r="HG4" s="168">
        <v>2621</v>
      </c>
      <c r="HH4" s="168">
        <v>1753</v>
      </c>
      <c r="HI4" s="168">
        <v>1619</v>
      </c>
      <c r="HJ4" s="168">
        <v>1469</v>
      </c>
      <c r="HK4" s="168">
        <v>1296</v>
      </c>
      <c r="HL4" s="168">
        <v>1820</v>
      </c>
      <c r="HM4" s="168">
        <v>1600</v>
      </c>
      <c r="HN4" s="168">
        <v>1383</v>
      </c>
      <c r="HO4" s="168">
        <v>1295</v>
      </c>
      <c r="HP4" s="168">
        <v>1399</v>
      </c>
      <c r="HQ4" s="168">
        <v>1366</v>
      </c>
      <c r="HR4" s="168">
        <v>1556</v>
      </c>
      <c r="HS4" s="168">
        <v>1817</v>
      </c>
      <c r="HT4" s="168">
        <v>1701</v>
      </c>
      <c r="HU4" s="168">
        <v>1526</v>
      </c>
      <c r="HV4" s="168">
        <v>1742</v>
      </c>
      <c r="HW4" s="168">
        <v>1716</v>
      </c>
      <c r="HX4" s="168">
        <v>1696</v>
      </c>
      <c r="HY4" s="168">
        <v>1390</v>
      </c>
      <c r="HZ4" s="168">
        <v>2288</v>
      </c>
      <c r="IA4" s="168">
        <v>2863</v>
      </c>
      <c r="IB4" s="168">
        <v>3277</v>
      </c>
      <c r="IC4" s="168">
        <v>3622</v>
      </c>
      <c r="ID4" s="168">
        <v>5232</v>
      </c>
      <c r="IE4" s="168">
        <v>7328</v>
      </c>
      <c r="IF4" s="168">
        <v>8922</v>
      </c>
      <c r="IG4" s="168">
        <v>2767</v>
      </c>
      <c r="IH4" s="168">
        <v>1943</v>
      </c>
      <c r="II4" s="168">
        <v>1787</v>
      </c>
      <c r="IJ4" s="168">
        <v>1606</v>
      </c>
      <c r="IK4" s="168">
        <v>1732</v>
      </c>
      <c r="IL4" s="168">
        <v>1617</v>
      </c>
      <c r="IM4" s="168">
        <v>1392</v>
      </c>
      <c r="IN4" s="168">
        <v>1744</v>
      </c>
      <c r="IO4" s="168">
        <v>1632</v>
      </c>
      <c r="IP4" s="168">
        <v>1616</v>
      </c>
      <c r="IQ4" s="168">
        <v>1607</v>
      </c>
      <c r="IR4" s="168">
        <v>1540</v>
      </c>
      <c r="IS4" s="168">
        <v>1333</v>
      </c>
      <c r="IT4" s="168">
        <v>1281</v>
      </c>
      <c r="IU4" s="168">
        <v>1752</v>
      </c>
      <c r="IV4" s="168">
        <v>1664</v>
      </c>
      <c r="IW4" s="168">
        <v>1668</v>
      </c>
      <c r="IX4" s="168">
        <v>1650</v>
      </c>
      <c r="IY4" s="168">
        <v>1537</v>
      </c>
      <c r="IZ4" s="168">
        <v>1520</v>
      </c>
      <c r="JA4" s="168">
        <v>933</v>
      </c>
      <c r="JB4" s="168">
        <v>1792</v>
      </c>
      <c r="JC4" s="168">
        <v>1468</v>
      </c>
      <c r="JD4" s="168">
        <v>1459</v>
      </c>
      <c r="JE4" s="168">
        <v>1416</v>
      </c>
      <c r="JF4" s="168">
        <v>1454</v>
      </c>
      <c r="JG4" s="168">
        <v>1261</v>
      </c>
      <c r="JH4" s="168">
        <v>1149</v>
      </c>
      <c r="JI4" s="168">
        <v>1481</v>
      </c>
      <c r="JJ4" s="168">
        <v>1303</v>
      </c>
      <c r="JK4" s="168">
        <v>1278</v>
      </c>
      <c r="JL4" s="168">
        <v>1295</v>
      </c>
      <c r="JM4" s="168">
        <v>1425</v>
      </c>
      <c r="JN4" s="168">
        <v>1225</v>
      </c>
      <c r="JO4" s="168">
        <v>1090</v>
      </c>
      <c r="JP4" s="168">
        <v>1549</v>
      </c>
      <c r="JQ4" s="168">
        <v>1479</v>
      </c>
      <c r="JR4" s="168">
        <v>1825</v>
      </c>
      <c r="JS4" s="168">
        <v>1568</v>
      </c>
      <c r="JT4" s="168">
        <v>1467</v>
      </c>
      <c r="JU4" s="168">
        <v>1243</v>
      </c>
      <c r="JV4" s="168">
        <v>1000</v>
      </c>
      <c r="JW4" s="168">
        <v>1273</v>
      </c>
      <c r="JX4" s="168">
        <v>1167</v>
      </c>
      <c r="JY4" s="168">
        <v>1033</v>
      </c>
      <c r="JZ4" s="168">
        <v>1051</v>
      </c>
      <c r="KA4" s="168">
        <v>1234</v>
      </c>
      <c r="KB4" s="168">
        <v>1086</v>
      </c>
      <c r="KC4" s="168">
        <v>955</v>
      </c>
      <c r="KD4" s="168">
        <v>1245</v>
      </c>
      <c r="KE4" s="168">
        <v>1201</v>
      </c>
      <c r="KF4" s="168">
        <v>1215</v>
      </c>
      <c r="KG4" s="168">
        <v>1102</v>
      </c>
      <c r="KH4" s="168">
        <v>1096</v>
      </c>
      <c r="KI4" s="168">
        <v>1018</v>
      </c>
      <c r="KJ4" s="168">
        <v>1020</v>
      </c>
      <c r="KK4" s="168">
        <v>1213</v>
      </c>
      <c r="KL4" s="168">
        <v>1131</v>
      </c>
      <c r="KM4" s="168">
        <v>1080</v>
      </c>
      <c r="KN4" s="168">
        <v>1112</v>
      </c>
      <c r="KO4" s="168">
        <v>1115</v>
      </c>
      <c r="KP4" s="168">
        <v>935</v>
      </c>
      <c r="KQ4" s="168">
        <v>794</v>
      </c>
      <c r="KR4" s="168">
        <v>1056</v>
      </c>
      <c r="KS4" s="168">
        <v>1104</v>
      </c>
      <c r="KT4" s="168">
        <v>1193</v>
      </c>
      <c r="KU4" s="168">
        <v>1262</v>
      </c>
      <c r="KV4" s="168">
        <v>1131</v>
      </c>
      <c r="KW4" s="168">
        <v>1007</v>
      </c>
      <c r="KX4" s="168">
        <v>939</v>
      </c>
      <c r="KY4" s="168">
        <v>1113</v>
      </c>
      <c r="KZ4" s="168">
        <v>1142</v>
      </c>
      <c r="LA4" s="168">
        <v>1090</v>
      </c>
      <c r="LB4" s="168">
        <v>970</v>
      </c>
      <c r="LC4" s="168">
        <v>1087</v>
      </c>
      <c r="LD4" s="168">
        <v>982</v>
      </c>
      <c r="LE4" s="168">
        <v>802</v>
      </c>
      <c r="LF4" s="168">
        <v>1118</v>
      </c>
      <c r="LG4" s="168">
        <v>1159</v>
      </c>
      <c r="LH4" s="168">
        <v>1349</v>
      </c>
      <c r="LI4" s="168">
        <v>1151</v>
      </c>
      <c r="LJ4" s="168">
        <v>1169</v>
      </c>
      <c r="LK4" s="168">
        <v>1057</v>
      </c>
      <c r="LL4" s="168">
        <v>863</v>
      </c>
      <c r="LM4" s="168">
        <v>845</v>
      </c>
      <c r="LN4" s="168">
        <v>1196</v>
      </c>
      <c r="LO4" s="168">
        <v>1243</v>
      </c>
      <c r="LP4" s="168">
        <v>1130</v>
      </c>
      <c r="LQ4" s="168">
        <v>1193</v>
      </c>
      <c r="LR4" s="168">
        <v>1166</v>
      </c>
      <c r="LS4" s="168">
        <v>957</v>
      </c>
      <c r="LT4" s="168">
        <v>1394</v>
      </c>
      <c r="LU4" s="168">
        <v>1219</v>
      </c>
      <c r="LV4" s="168">
        <v>1282</v>
      </c>
      <c r="LW4" s="168">
        <v>1171</v>
      </c>
      <c r="LX4" s="168">
        <v>1498</v>
      </c>
      <c r="LY4" s="168">
        <v>1340</v>
      </c>
      <c r="LZ4" s="168">
        <v>1281</v>
      </c>
      <c r="MA4" s="168">
        <v>1526</v>
      </c>
      <c r="MB4" s="168">
        <v>1475</v>
      </c>
      <c r="MC4" s="168">
        <v>1460</v>
      </c>
      <c r="MD4" s="168">
        <v>1448</v>
      </c>
      <c r="ME4" s="168">
        <v>1457</v>
      </c>
      <c r="MF4" s="168">
        <v>1358</v>
      </c>
      <c r="MG4" s="168">
        <v>1243</v>
      </c>
      <c r="MH4" s="168">
        <v>1661</v>
      </c>
      <c r="MI4" s="168">
        <v>1465</v>
      </c>
      <c r="MJ4" s="168">
        <v>1678</v>
      </c>
      <c r="MK4" s="168">
        <v>2046</v>
      </c>
      <c r="ML4" s="168">
        <v>1600</v>
      </c>
      <c r="MM4" s="168">
        <v>1315</v>
      </c>
      <c r="MN4" s="168">
        <v>1300</v>
      </c>
      <c r="MO4" s="168">
        <v>1622</v>
      </c>
      <c r="MP4" s="168">
        <v>1565</v>
      </c>
      <c r="MQ4" s="168">
        <v>1183</v>
      </c>
      <c r="MR4" s="168">
        <v>1342</v>
      </c>
      <c r="MS4" s="168">
        <v>1510</v>
      </c>
      <c r="MT4" s="168">
        <v>1333</v>
      </c>
      <c r="MU4" s="168">
        <v>1174</v>
      </c>
      <c r="MV4" s="168">
        <v>1035</v>
      </c>
      <c r="MW4" s="168">
        <v>1462</v>
      </c>
      <c r="MX4" s="168">
        <v>893</v>
      </c>
      <c r="MY4" s="168">
        <v>1292</v>
      </c>
      <c r="MZ4" s="168">
        <v>1508</v>
      </c>
      <c r="NA4" s="168">
        <v>1487</v>
      </c>
      <c r="NB4" s="168">
        <v>1273</v>
      </c>
      <c r="NC4" s="178"/>
    </row>
    <row r="5" spans="1:367" s="107" customFormat="1" x14ac:dyDescent="0.3">
      <c r="A5" s="169" t="s">
        <v>9</v>
      </c>
      <c r="B5" s="170">
        <f>(B3-B4)/B4</f>
        <v>0.52495697074010328</v>
      </c>
      <c r="C5" s="170">
        <f t="shared" ref="C5" si="0">(C3-C4)/C4</f>
        <v>0.46112394149345648</v>
      </c>
      <c r="D5" s="170">
        <f t="shared" ref="D5" si="1">(D3-D4)/D4</f>
        <v>0.31377151799687009</v>
      </c>
      <c r="E5" s="170">
        <f t="shared" ref="E5" si="2">(E3-E4)/E4</f>
        <v>0.23217247097844113</v>
      </c>
      <c r="F5" s="170">
        <f t="shared" ref="F5" si="3">(F3-F4)/F4</f>
        <v>8.39753466872111E-2</v>
      </c>
      <c r="G5" s="170">
        <f t="shared" ref="G5" si="4">(G3-G4)/G4</f>
        <v>0.51194539249146753</v>
      </c>
      <c r="H5" s="170">
        <f t="shared" ref="H5" si="5">(H3-H4)/H4</f>
        <v>0.55687438180019777</v>
      </c>
      <c r="I5" s="170">
        <f t="shared" ref="I5" si="6">(I3-I4)/I4</f>
        <v>0.37374749498997994</v>
      </c>
      <c r="J5" s="170">
        <f t="shared" ref="J5" si="7">(J3-J4)/J4</f>
        <v>0.67623833452979176</v>
      </c>
      <c r="K5" s="170">
        <f t="shared" ref="K5" si="8">(K3-K4)/K4</f>
        <v>1.0276647681041498</v>
      </c>
      <c r="L5" s="170">
        <f t="shared" ref="L5" si="9">(L3-L4)/L4</f>
        <v>0.63522012578616349</v>
      </c>
      <c r="M5" s="170">
        <f t="shared" ref="M5" si="10">(M3-M4)/M4</f>
        <v>0.49242424242424243</v>
      </c>
      <c r="N5" s="170">
        <f t="shared" ref="N5" si="11">(N3-N4)/N4</f>
        <v>0.56846473029045641</v>
      </c>
      <c r="O5" s="170">
        <f t="shared" ref="O5" si="12">(O3-O4)/O4</f>
        <v>0.68923611111111116</v>
      </c>
      <c r="P5" s="170">
        <f t="shared" ref="P5" si="13">(P3-P4)/P4</f>
        <v>0.53266787658802173</v>
      </c>
      <c r="Q5" s="170">
        <f t="shared" ref="Q5" si="14">(Q3-Q4)/Q4</f>
        <v>0.34257748776508973</v>
      </c>
      <c r="R5" s="170">
        <f t="shared" ref="R5" si="15">(R3-R4)/R4</f>
        <v>0.16314454775993237</v>
      </c>
      <c r="S5" s="170">
        <f t="shared" ref="S5" si="16">(S3-S4)/S4</f>
        <v>0.24388318863456984</v>
      </c>
      <c r="T5" s="170">
        <f t="shared" ref="T5" si="17">(T3-T4)/T4</f>
        <v>0.39926739926739929</v>
      </c>
      <c r="U5" s="170">
        <f>(U3-U4)/U4</f>
        <v>8.234295415959253E-2</v>
      </c>
      <c r="V5" s="170">
        <f>(V3-V4)/V4</f>
        <v>0.58882783882783885</v>
      </c>
      <c r="W5" s="170">
        <f>(W3-W4)/W4</f>
        <v>0.70276008492568998</v>
      </c>
      <c r="X5" s="170">
        <f t="shared" ref="X5:AY5" si="18">(X3-X4)/X4</f>
        <v>0.35047951176983433</v>
      </c>
      <c r="Y5" s="170">
        <f t="shared" si="18"/>
        <v>-0.27937551355792933</v>
      </c>
      <c r="Z5" s="170">
        <f t="shared" si="18"/>
        <v>0.18735543562066306</v>
      </c>
      <c r="AA5" s="170">
        <f t="shared" si="18"/>
        <v>6.0869565217391307E-2</v>
      </c>
      <c r="AB5" s="170">
        <f t="shared" si="18"/>
        <v>-6.523468575974542E-2</v>
      </c>
      <c r="AC5" s="170">
        <f t="shared" si="18"/>
        <v>0.50308914386584291</v>
      </c>
      <c r="AD5" s="170">
        <f t="shared" si="18"/>
        <v>0.16485507246376813</v>
      </c>
      <c r="AE5" s="170">
        <f t="shared" si="18"/>
        <v>9.7122302158273388E-2</v>
      </c>
      <c r="AF5" s="170">
        <f t="shared" si="18"/>
        <v>0.13974455296769348</v>
      </c>
      <c r="AG5" s="170">
        <f t="shared" si="18"/>
        <v>8.1979891724671308E-2</v>
      </c>
      <c r="AH5" s="170">
        <f t="shared" si="18"/>
        <v>0.202276707530648</v>
      </c>
      <c r="AI5" s="170">
        <f t="shared" si="18"/>
        <v>-0.15131022823330514</v>
      </c>
      <c r="AJ5" s="170">
        <f t="shared" si="18"/>
        <v>0.41726618705035973</v>
      </c>
      <c r="AK5" s="170">
        <f t="shared" si="18"/>
        <v>0.41862652869238004</v>
      </c>
      <c r="AL5" s="170">
        <f t="shared" si="18"/>
        <v>-1.7377567140600316E-2</v>
      </c>
      <c r="AM5" s="170">
        <f t="shared" si="18"/>
        <v>0.550761421319797</v>
      </c>
      <c r="AN5" s="170">
        <f t="shared" si="18"/>
        <v>0.30480000000000002</v>
      </c>
      <c r="AO5" s="170">
        <f t="shared" si="18"/>
        <v>0.3540587219343696</v>
      </c>
      <c r="AP5" s="170">
        <f t="shared" si="18"/>
        <v>0.14945226917057902</v>
      </c>
      <c r="AQ5" s="170">
        <f t="shared" si="18"/>
        <v>0.33609958506224069</v>
      </c>
      <c r="AR5" s="170">
        <f t="shared" si="18"/>
        <v>0.33763996554694231</v>
      </c>
      <c r="AS5" s="170">
        <f t="shared" si="18"/>
        <v>-6.2360801781737196E-2</v>
      </c>
      <c r="AT5" s="170">
        <f t="shared" si="18"/>
        <v>-8.6004691164972627E-3</v>
      </c>
      <c r="AU5" s="170">
        <f t="shared" si="18"/>
        <v>0.30597609561752986</v>
      </c>
      <c r="AV5" s="170">
        <f t="shared" si="18"/>
        <v>0.19935948759007205</v>
      </c>
      <c r="AW5" s="170">
        <f t="shared" si="18"/>
        <v>-4.3346007604562739E-2</v>
      </c>
      <c r="AX5" s="170">
        <f t="shared" si="18"/>
        <v>0.40461933276304535</v>
      </c>
      <c r="AY5" s="170">
        <f t="shared" si="18"/>
        <v>0.49347014925373134</v>
      </c>
      <c r="AZ5" s="170">
        <f t="shared" ref="AZ5:BF5" si="19">(AZ3-AZ4)/AZ4</f>
        <v>0.19114219114219114</v>
      </c>
      <c r="BA5" s="170">
        <f t="shared" si="19"/>
        <v>0.13744075829383887</v>
      </c>
      <c r="BB5" s="170">
        <f t="shared" si="19"/>
        <v>0.24572823433685922</v>
      </c>
      <c r="BC5" s="170">
        <f t="shared" si="19"/>
        <v>0.1410060975609756</v>
      </c>
      <c r="BD5" s="170">
        <f t="shared" si="19"/>
        <v>0.84285714285714286</v>
      </c>
      <c r="BE5" s="170">
        <f t="shared" si="19"/>
        <v>0.53429297205757831</v>
      </c>
      <c r="BF5" s="170">
        <f t="shared" si="19"/>
        <v>0.21036349574632637</v>
      </c>
      <c r="BG5" s="170">
        <f t="shared" ref="BG5:DR5" si="20">(BG3-BG4)/BG4</f>
        <v>0.26158445440956651</v>
      </c>
      <c r="BH5" s="170">
        <f t="shared" si="20"/>
        <v>0.14111747851002865</v>
      </c>
      <c r="BI5" s="170">
        <f t="shared" si="20"/>
        <v>7.8911564625850333E-2</v>
      </c>
      <c r="BJ5" s="170">
        <f t="shared" si="20"/>
        <v>0.18639262934089298</v>
      </c>
      <c r="BK5" s="170">
        <f t="shared" si="20"/>
        <v>0.20125786163522014</v>
      </c>
      <c r="BL5" s="170">
        <f t="shared" si="20"/>
        <v>0.26626506024096386</v>
      </c>
      <c r="BM5" s="170">
        <f t="shared" si="20"/>
        <v>0.2640845070422535</v>
      </c>
      <c r="BN5" s="170">
        <f t="shared" si="20"/>
        <v>7.7062010836845274E-2</v>
      </c>
      <c r="BO5" s="170">
        <f t="shared" si="20"/>
        <v>0.10596446700507614</v>
      </c>
      <c r="BP5" s="170">
        <f t="shared" si="20"/>
        <v>7.0967741935483872E-2</v>
      </c>
      <c r="BQ5" s="170">
        <f t="shared" si="20"/>
        <v>0.2326221610461115</v>
      </c>
      <c r="BR5" s="170">
        <f t="shared" si="20"/>
        <v>-0.16740929344366645</v>
      </c>
      <c r="BS5" s="170">
        <f t="shared" si="20"/>
        <v>0.22361024359775142</v>
      </c>
      <c r="BT5" s="170">
        <f t="shared" si="20"/>
        <v>0.31791907514450868</v>
      </c>
      <c r="BU5" s="170">
        <f t="shared" si="20"/>
        <v>5.1031487513572206E-2</v>
      </c>
      <c r="BV5" s="170">
        <f t="shared" si="20"/>
        <v>0.3352112676056338</v>
      </c>
      <c r="BW5" s="170">
        <f t="shared" si="20"/>
        <v>0.25392670157068065</v>
      </c>
      <c r="BX5" s="170">
        <f t="shared" si="20"/>
        <v>0.34171907756813419</v>
      </c>
      <c r="BY5" s="170">
        <f t="shared" si="20"/>
        <v>5.7360055286800278E-2</v>
      </c>
      <c r="BZ5" s="170">
        <f t="shared" si="20"/>
        <v>0.46848739495798319</v>
      </c>
      <c r="CA5" s="170">
        <f t="shared" si="20"/>
        <v>1.6935933147632312</v>
      </c>
      <c r="CB5" s="170">
        <f t="shared" si="20"/>
        <v>0.16554261189454322</v>
      </c>
      <c r="CC5" s="170">
        <f t="shared" si="20"/>
        <v>8.1855388813096858E-3</v>
      </c>
      <c r="CD5" s="170">
        <f t="shared" si="20"/>
        <v>0.17463352453792225</v>
      </c>
      <c r="CE5" s="170">
        <f t="shared" si="20"/>
        <v>0.11819306930693069</v>
      </c>
      <c r="CF5" s="170">
        <f t="shared" si="20"/>
        <v>0.12091301665638494</v>
      </c>
      <c r="CG5" s="170">
        <f t="shared" si="20"/>
        <v>0.24163969795037757</v>
      </c>
      <c r="CH5" s="170">
        <f t="shared" si="20"/>
        <v>0.37726244343891402</v>
      </c>
      <c r="CI5" s="170">
        <f t="shared" si="20"/>
        <v>0.24799416484318015</v>
      </c>
      <c r="CJ5" s="170">
        <f t="shared" si="20"/>
        <v>0.20957095709570958</v>
      </c>
      <c r="CK5" s="170">
        <f t="shared" si="20"/>
        <v>0.13183856502242153</v>
      </c>
      <c r="CL5" s="170">
        <f t="shared" si="20"/>
        <v>0.11813953488372093</v>
      </c>
      <c r="CM5" s="170">
        <f>(CM14-CM4)/CM4</f>
        <v>8.7846291331545978E-2</v>
      </c>
      <c r="CN5" s="170">
        <f t="shared" si="20"/>
        <v>0.30560271646859083</v>
      </c>
      <c r="CO5" s="170">
        <f t="shared" si="20"/>
        <v>0.26639676113360322</v>
      </c>
      <c r="CP5" s="170">
        <f t="shared" si="20"/>
        <v>0.38</v>
      </c>
      <c r="CQ5" s="170">
        <f t="shared" si="20"/>
        <v>0.34987384356602186</v>
      </c>
      <c r="CR5" s="170">
        <f t="shared" si="20"/>
        <v>0.18921095008051531</v>
      </c>
      <c r="CS5" s="170">
        <f t="shared" si="20"/>
        <v>0.26155187445510025</v>
      </c>
      <c r="CT5" s="170">
        <f t="shared" si="20"/>
        <v>7.9787234042553185E-3</v>
      </c>
      <c r="CU5" s="170">
        <f t="shared" si="20"/>
        <v>0.51711711711711716</v>
      </c>
      <c r="CV5" s="170">
        <f t="shared" si="20"/>
        <v>0.37269372693726938</v>
      </c>
      <c r="CW5" s="170">
        <f t="shared" si="20"/>
        <v>-5.8479532163742687E-2</v>
      </c>
      <c r="CX5" s="170">
        <f t="shared" si="20"/>
        <v>0.28647686832740216</v>
      </c>
      <c r="CY5" s="170">
        <f t="shared" si="20"/>
        <v>0.25801011804384488</v>
      </c>
      <c r="CZ5" s="170">
        <f t="shared" si="20"/>
        <v>0.25219683655536029</v>
      </c>
      <c r="DA5" s="170">
        <f t="shared" si="20"/>
        <v>0.11269035532994924</v>
      </c>
      <c r="DB5" s="170">
        <f t="shared" si="20"/>
        <v>0.61947700631199276</v>
      </c>
      <c r="DC5" s="170">
        <f t="shared" si="20"/>
        <v>0.49502262443438916</v>
      </c>
      <c r="DD5" s="170">
        <f t="shared" si="20"/>
        <v>-7.5208913649025072E-2</v>
      </c>
      <c r="DE5" s="170">
        <f t="shared" si="20"/>
        <v>1.0769230769230769</v>
      </c>
      <c r="DF5" s="170">
        <f t="shared" si="20"/>
        <v>0.67896389324960749</v>
      </c>
      <c r="DG5" s="170">
        <f t="shared" si="20"/>
        <v>1.0493723849372385</v>
      </c>
      <c r="DH5" s="170">
        <f t="shared" si="20"/>
        <v>0.36661585365853661</v>
      </c>
      <c r="DI5" s="170">
        <f t="shared" si="20"/>
        <v>0.81914893617021278</v>
      </c>
      <c r="DJ5" s="170">
        <f t="shared" si="20"/>
        <v>0.37246248896734335</v>
      </c>
      <c r="DK5" s="170">
        <f t="shared" si="20"/>
        <v>0.39224137931034481</v>
      </c>
      <c r="DL5" s="170">
        <f t="shared" si="20"/>
        <v>0.42713567839195982</v>
      </c>
      <c r="DM5" s="170">
        <f t="shared" si="20"/>
        <v>0.5997109826589595</v>
      </c>
      <c r="DN5" s="170">
        <f t="shared" si="20"/>
        <v>0.45448227936066715</v>
      </c>
      <c r="DO5" s="170">
        <f t="shared" si="20"/>
        <v>3.272727272727273E-2</v>
      </c>
      <c r="DP5" s="170">
        <f t="shared" si="20"/>
        <v>0.79831288343558282</v>
      </c>
      <c r="DQ5" s="170">
        <f t="shared" si="20"/>
        <v>0.61032863849765262</v>
      </c>
      <c r="DR5" s="170">
        <f t="shared" si="20"/>
        <v>0.33500313087038197</v>
      </c>
      <c r="DS5" s="170">
        <f t="shared" ref="DS5:GC5" si="21">(DS3-DS4)/DS4</f>
        <v>0.52818532818532815</v>
      </c>
      <c r="DT5" s="170">
        <f t="shared" si="21"/>
        <v>0.29844961240310075</v>
      </c>
      <c r="DU5" s="170">
        <f t="shared" si="21"/>
        <v>0.30998017184401849</v>
      </c>
      <c r="DV5" s="170">
        <f t="shared" si="21"/>
        <v>-7.4924471299093659E-2</v>
      </c>
      <c r="DW5" s="170">
        <f t="shared" si="21"/>
        <v>0.52871287128712874</v>
      </c>
      <c r="DX5" s="170">
        <f t="shared" si="21"/>
        <v>0.4123456790123457</v>
      </c>
      <c r="DY5" s="170">
        <f t="shared" si="21"/>
        <v>-1.5416238437821171E-3</v>
      </c>
      <c r="DZ5" s="170">
        <f t="shared" si="21"/>
        <v>0.35070575461454939</v>
      </c>
      <c r="EA5" s="170">
        <f t="shared" si="21"/>
        <v>0.22073412698412698</v>
      </c>
      <c r="EB5" s="170">
        <f t="shared" si="21"/>
        <v>0.24870734229576008</v>
      </c>
      <c r="EC5" s="170">
        <f t="shared" si="21"/>
        <v>-2.270663033605813E-3</v>
      </c>
      <c r="ED5" s="170">
        <f t="shared" si="21"/>
        <v>0.79201101928374651</v>
      </c>
      <c r="EE5" s="170">
        <f t="shared" si="21"/>
        <v>0.73572854291417167</v>
      </c>
      <c r="EF5" s="170">
        <f t="shared" si="21"/>
        <v>0.65288518738845924</v>
      </c>
      <c r="EG5" s="170">
        <f t="shared" si="21"/>
        <v>0.23482106956172094</v>
      </c>
      <c r="EH5" s="170">
        <f t="shared" si="21"/>
        <v>0.24225511607215078</v>
      </c>
      <c r="EI5" s="170">
        <f t="shared" si="21"/>
        <v>0.21266100301452454</v>
      </c>
      <c r="EJ5" s="170">
        <f t="shared" si="21"/>
        <v>3.8225578102878716E-2</v>
      </c>
      <c r="EK5" s="170">
        <f t="shared" si="21"/>
        <v>2.0424028268551235</v>
      </c>
      <c r="EL5" s="170">
        <f t="shared" si="21"/>
        <v>0.3044602456367162</v>
      </c>
      <c r="EM5" s="170">
        <f t="shared" si="21"/>
        <v>-8.9801154586273257E-3</v>
      </c>
      <c r="EN5" s="170">
        <f t="shared" si="21"/>
        <v>0.38134950720242611</v>
      </c>
      <c r="EO5" s="170">
        <f t="shared" si="21"/>
        <v>0.24762550881953868</v>
      </c>
      <c r="EP5" s="170">
        <f t="shared" si="21"/>
        <v>0.31188118811881188</v>
      </c>
      <c r="EQ5" s="170">
        <f t="shared" si="21"/>
        <v>-2.194787379972565E-2</v>
      </c>
      <c r="ER5" s="170">
        <f t="shared" si="21"/>
        <v>0.54675118858954042</v>
      </c>
      <c r="ES5" s="170">
        <f t="shared" si="21"/>
        <v>0.6813643926788685</v>
      </c>
      <c r="ET5" s="170">
        <f t="shared" si="21"/>
        <v>0.32864137086903306</v>
      </c>
      <c r="EU5" s="170">
        <f t="shared" si="21"/>
        <v>0.35297805642633229</v>
      </c>
      <c r="EV5" s="170">
        <f t="shared" si="21"/>
        <v>0.53702623906705538</v>
      </c>
      <c r="EW5" s="170">
        <f t="shared" si="21"/>
        <v>1.2018970189701896</v>
      </c>
      <c r="EX5" s="170">
        <f t="shared" si="21"/>
        <v>0.14564686737184704</v>
      </c>
      <c r="EY5" s="170">
        <f t="shared" si="21"/>
        <v>-0.27408177408177409</v>
      </c>
      <c r="EZ5" s="170">
        <f t="shared" si="21"/>
        <v>-0.29940564635958394</v>
      </c>
      <c r="FA5" s="170">
        <f t="shared" si="21"/>
        <v>1.001669449081803E-2</v>
      </c>
      <c r="FB5" s="170">
        <f t="shared" si="21"/>
        <v>0.1286624203821656</v>
      </c>
      <c r="FC5" s="170">
        <f t="shared" si="21"/>
        <v>0.36456211812627293</v>
      </c>
      <c r="FD5" s="170">
        <f t="shared" si="21"/>
        <v>0.44343376918703808</v>
      </c>
      <c r="FE5" s="170">
        <f t="shared" si="21"/>
        <v>-0.37589852008456659</v>
      </c>
      <c r="FF5" s="170">
        <f t="shared" si="21"/>
        <v>0.33378016085790885</v>
      </c>
      <c r="FG5" s="170">
        <f t="shared" si="21"/>
        <v>0.5085158150851582</v>
      </c>
      <c r="FH5" s="170">
        <f t="shared" si="21"/>
        <v>0.25846579129232894</v>
      </c>
      <c r="FI5" s="170">
        <f t="shared" si="21"/>
        <v>0.29629629629629628</v>
      </c>
      <c r="FJ5" s="170">
        <f t="shared" si="21"/>
        <v>0.29872881355932202</v>
      </c>
      <c r="FK5" s="170">
        <f t="shared" si="21"/>
        <v>0.2732778198334595</v>
      </c>
      <c r="FL5" s="170">
        <f t="shared" si="21"/>
        <v>0.18496240601503761</v>
      </c>
      <c r="FM5" s="170">
        <f t="shared" si="21"/>
        <v>0.36277372262773722</v>
      </c>
      <c r="FN5" s="170">
        <f t="shared" si="21"/>
        <v>0.87015503875968991</v>
      </c>
      <c r="FO5" s="170">
        <f t="shared" si="21"/>
        <v>0.19958988380041012</v>
      </c>
      <c r="FP5" s="170">
        <f t="shared" si="21"/>
        <v>0.24577987846049967</v>
      </c>
      <c r="FQ5" s="170">
        <f t="shared" si="21"/>
        <v>0.21386908619572262</v>
      </c>
      <c r="FR5" s="170">
        <f t="shared" si="21"/>
        <v>6.3665594855305471E-2</v>
      </c>
      <c r="FS5" s="170">
        <f t="shared" si="21"/>
        <v>0.25091441111923923</v>
      </c>
      <c r="FT5" s="170">
        <f t="shared" si="21"/>
        <v>0.50387596899224807</v>
      </c>
      <c r="FU5" s="170">
        <f t="shared" si="21"/>
        <v>0.51819757365684571</v>
      </c>
      <c r="FV5" s="170">
        <f t="shared" si="21"/>
        <v>0.11018577834721333</v>
      </c>
      <c r="FW5" s="170">
        <f t="shared" si="21"/>
        <v>0.14993646759847523</v>
      </c>
      <c r="FX5" s="170">
        <f t="shared" si="21"/>
        <v>0.42889390519187359</v>
      </c>
      <c r="FY5" s="170">
        <f t="shared" si="21"/>
        <v>0.78286683630195075</v>
      </c>
      <c r="FZ5" s="170">
        <f t="shared" si="21"/>
        <v>0.58369098712446355</v>
      </c>
      <c r="GA5" s="170">
        <f t="shared" si="21"/>
        <v>0.78995756718528998</v>
      </c>
      <c r="GB5" s="170">
        <f t="shared" si="21"/>
        <v>1.8380177514792899</v>
      </c>
      <c r="GC5" s="170">
        <f t="shared" si="21"/>
        <v>2.4843304843304845</v>
      </c>
      <c r="GD5" s="170">
        <f>(GD3-GD4)/GD4</f>
        <v>3.6966717095310138</v>
      </c>
      <c r="GE5" s="170">
        <f t="shared" ref="GE5:GW5" si="22">(GE3-GE4)/GE4</f>
        <v>2.6295572916666665</v>
      </c>
      <c r="GF5" s="170">
        <f t="shared" si="22"/>
        <v>2.7765517241379309</v>
      </c>
      <c r="GG5" s="170">
        <f t="shared" si="22"/>
        <v>3.1042442293373047</v>
      </c>
      <c r="GH5" s="170">
        <f t="shared" si="22"/>
        <v>0.7828525641025641</v>
      </c>
      <c r="GI5" s="170">
        <f t="shared" si="22"/>
        <v>0.25288376220053238</v>
      </c>
      <c r="GJ5" s="170">
        <f t="shared" si="22"/>
        <v>-0.13341724354940215</v>
      </c>
      <c r="GK5" s="170">
        <f t="shared" si="22"/>
        <v>-0.14626490897677338</v>
      </c>
      <c r="GL5" s="170">
        <f t="shared" si="22"/>
        <v>-0.13277006638503319</v>
      </c>
      <c r="GM5" s="170">
        <f t="shared" si="22"/>
        <v>-0.21867167919799499</v>
      </c>
      <c r="GN5" s="170">
        <f t="shared" si="22"/>
        <v>-0.25894599869876384</v>
      </c>
      <c r="GO5" s="170">
        <f t="shared" si="22"/>
        <v>0.2108626198083067</v>
      </c>
      <c r="GP5" s="170">
        <f t="shared" si="22"/>
        <v>0.13394342762063227</v>
      </c>
      <c r="GQ5" s="170">
        <f t="shared" si="22"/>
        <v>-0.18536585365853658</v>
      </c>
      <c r="GR5" s="170">
        <f t="shared" si="22"/>
        <v>-0.11872455902306649</v>
      </c>
      <c r="GS5" s="170">
        <f t="shared" si="22"/>
        <v>-6.2902072909220869E-2</v>
      </c>
      <c r="GT5" s="170">
        <f t="shared" si="22"/>
        <v>-7.4019245003700959E-4</v>
      </c>
      <c r="GU5" s="170">
        <f t="shared" si="22"/>
        <v>-5.6858564321250887E-2</v>
      </c>
      <c r="GV5" s="170">
        <f t="shared" si="22"/>
        <v>-3.7275985663082441E-2</v>
      </c>
      <c r="GW5" s="170">
        <f t="shared" si="22"/>
        <v>-1.0279001468428781E-2</v>
      </c>
      <c r="GX5" s="170">
        <f t="shared" ref="GX5:IC5" si="23">(GX3-GX4)/GX4</f>
        <v>-0.26074972436604188</v>
      </c>
      <c r="GY5" s="170">
        <f t="shared" si="23"/>
        <v>-0.14402173913043478</v>
      </c>
      <c r="GZ5" s="170">
        <f t="shared" si="23"/>
        <v>-0.11288265306122448</v>
      </c>
      <c r="HA5" s="170">
        <f t="shared" si="23"/>
        <v>-0.15091774303195105</v>
      </c>
      <c r="HB5" s="170">
        <f t="shared" si="23"/>
        <v>-0.22457891453524642</v>
      </c>
      <c r="HC5" s="170">
        <f t="shared" si="23"/>
        <v>-8.1593927893738136E-2</v>
      </c>
      <c r="HD5" s="170">
        <f t="shared" si="23"/>
        <v>-1</v>
      </c>
      <c r="HE5" s="170">
        <f t="shared" si="23"/>
        <v>-1</v>
      </c>
      <c r="HF5" s="170">
        <f t="shared" si="23"/>
        <v>-1</v>
      </c>
      <c r="HG5" s="170">
        <f t="shared" si="23"/>
        <v>-1</v>
      </c>
      <c r="HH5" s="170">
        <f t="shared" si="23"/>
        <v>-1</v>
      </c>
      <c r="HI5" s="170">
        <f t="shared" si="23"/>
        <v>-1</v>
      </c>
      <c r="HJ5" s="170">
        <f t="shared" si="23"/>
        <v>-1</v>
      </c>
      <c r="HK5" s="170">
        <f t="shared" si="23"/>
        <v>-1</v>
      </c>
      <c r="HL5" s="170">
        <f t="shared" si="23"/>
        <v>-1</v>
      </c>
      <c r="HM5" s="170">
        <f t="shared" si="23"/>
        <v>-1</v>
      </c>
      <c r="HN5" s="170">
        <f t="shared" si="23"/>
        <v>-1</v>
      </c>
      <c r="HO5" s="170">
        <f t="shared" si="23"/>
        <v>-1</v>
      </c>
      <c r="HP5" s="170">
        <f t="shared" si="23"/>
        <v>-1</v>
      </c>
      <c r="HQ5" s="170">
        <f t="shared" si="23"/>
        <v>-1</v>
      </c>
      <c r="HR5" s="170">
        <f t="shared" si="23"/>
        <v>-1</v>
      </c>
      <c r="HS5" s="170">
        <f t="shared" si="23"/>
        <v>-1</v>
      </c>
      <c r="HT5" s="170">
        <f t="shared" si="23"/>
        <v>-1</v>
      </c>
      <c r="HU5" s="170">
        <f t="shared" si="23"/>
        <v>-1</v>
      </c>
      <c r="HV5" s="170">
        <f t="shared" si="23"/>
        <v>-1</v>
      </c>
      <c r="HW5" s="170">
        <f t="shared" si="23"/>
        <v>-1</v>
      </c>
      <c r="HX5" s="170">
        <f t="shared" si="23"/>
        <v>-1</v>
      </c>
      <c r="HY5" s="170">
        <f t="shared" si="23"/>
        <v>-1</v>
      </c>
      <c r="HZ5" s="170">
        <f t="shared" si="23"/>
        <v>-1</v>
      </c>
      <c r="IA5" s="170">
        <f t="shared" si="23"/>
        <v>-1</v>
      </c>
      <c r="IB5" s="170">
        <f t="shared" si="23"/>
        <v>-1</v>
      </c>
      <c r="IC5" s="170">
        <f t="shared" si="23"/>
        <v>-1</v>
      </c>
      <c r="ID5" s="170">
        <f t="shared" ref="ID5:KO5" si="24">(ID3-ID4)/ID4</f>
        <v>-1</v>
      </c>
      <c r="IE5" s="170">
        <f t="shared" si="24"/>
        <v>-1</v>
      </c>
      <c r="IF5" s="170">
        <f t="shared" si="24"/>
        <v>-1</v>
      </c>
      <c r="IG5" s="170">
        <f t="shared" si="24"/>
        <v>-1</v>
      </c>
      <c r="IH5" s="170">
        <f t="shared" si="24"/>
        <v>-1</v>
      </c>
      <c r="II5" s="170">
        <f t="shared" si="24"/>
        <v>-1</v>
      </c>
      <c r="IJ5" s="170">
        <f t="shared" si="24"/>
        <v>-1</v>
      </c>
      <c r="IK5" s="170">
        <f t="shared" si="24"/>
        <v>-1</v>
      </c>
      <c r="IL5" s="170">
        <f t="shared" si="24"/>
        <v>-1</v>
      </c>
      <c r="IM5" s="170">
        <f t="shared" si="24"/>
        <v>-1</v>
      </c>
      <c r="IN5" s="170">
        <f t="shared" si="24"/>
        <v>-1</v>
      </c>
      <c r="IO5" s="170">
        <f t="shared" si="24"/>
        <v>-1</v>
      </c>
      <c r="IP5" s="170">
        <f t="shared" si="24"/>
        <v>-1</v>
      </c>
      <c r="IQ5" s="170">
        <f t="shared" si="24"/>
        <v>-1</v>
      </c>
      <c r="IR5" s="170">
        <f t="shared" si="24"/>
        <v>-1</v>
      </c>
      <c r="IS5" s="170">
        <f t="shared" si="24"/>
        <v>-1</v>
      </c>
      <c r="IT5" s="170">
        <f t="shared" si="24"/>
        <v>-1</v>
      </c>
      <c r="IU5" s="170">
        <f t="shared" si="24"/>
        <v>-1</v>
      </c>
      <c r="IV5" s="170">
        <f t="shared" si="24"/>
        <v>-1</v>
      </c>
      <c r="IW5" s="170">
        <f t="shared" si="24"/>
        <v>-1</v>
      </c>
      <c r="IX5" s="170">
        <f t="shared" si="24"/>
        <v>-1</v>
      </c>
      <c r="IY5" s="170">
        <f t="shared" si="24"/>
        <v>-1</v>
      </c>
      <c r="IZ5" s="170">
        <f t="shared" si="24"/>
        <v>-1</v>
      </c>
      <c r="JA5" s="170">
        <f t="shared" si="24"/>
        <v>-1</v>
      </c>
      <c r="JB5" s="170">
        <f t="shared" si="24"/>
        <v>-1</v>
      </c>
      <c r="JC5" s="170">
        <f t="shared" si="24"/>
        <v>-1</v>
      </c>
      <c r="JD5" s="170">
        <f t="shared" si="24"/>
        <v>-1</v>
      </c>
      <c r="JE5" s="170">
        <f t="shared" si="24"/>
        <v>-1</v>
      </c>
      <c r="JF5" s="170">
        <f t="shared" si="24"/>
        <v>-1</v>
      </c>
      <c r="JG5" s="170">
        <f t="shared" si="24"/>
        <v>-1</v>
      </c>
      <c r="JH5" s="170">
        <f t="shared" si="24"/>
        <v>-1</v>
      </c>
      <c r="JI5" s="170">
        <f t="shared" si="24"/>
        <v>-1</v>
      </c>
      <c r="JJ5" s="170">
        <f t="shared" si="24"/>
        <v>-1</v>
      </c>
      <c r="JK5" s="170">
        <f t="shared" si="24"/>
        <v>-1</v>
      </c>
      <c r="JL5" s="170">
        <f t="shared" si="24"/>
        <v>-1</v>
      </c>
      <c r="JM5" s="170">
        <f t="shared" si="24"/>
        <v>-1</v>
      </c>
      <c r="JN5" s="170">
        <f t="shared" si="24"/>
        <v>-1</v>
      </c>
      <c r="JO5" s="170">
        <f t="shared" si="24"/>
        <v>-1</v>
      </c>
      <c r="JP5" s="170">
        <f t="shared" si="24"/>
        <v>-1</v>
      </c>
      <c r="JQ5" s="170">
        <f t="shared" si="24"/>
        <v>-1</v>
      </c>
      <c r="JR5" s="170">
        <f t="shared" si="24"/>
        <v>-1</v>
      </c>
      <c r="JS5" s="170">
        <f t="shared" si="24"/>
        <v>-1</v>
      </c>
      <c r="JT5" s="170">
        <f t="shared" si="24"/>
        <v>-1</v>
      </c>
      <c r="JU5" s="170">
        <f t="shared" si="24"/>
        <v>-1</v>
      </c>
      <c r="JV5" s="170">
        <f t="shared" si="24"/>
        <v>-1</v>
      </c>
      <c r="JW5" s="170">
        <f t="shared" si="24"/>
        <v>-1</v>
      </c>
      <c r="JX5" s="170">
        <f t="shared" si="24"/>
        <v>-1</v>
      </c>
      <c r="JY5" s="170">
        <f t="shared" si="24"/>
        <v>-1</v>
      </c>
      <c r="JZ5" s="170">
        <f t="shared" si="24"/>
        <v>-1</v>
      </c>
      <c r="KA5" s="170">
        <f t="shared" si="24"/>
        <v>-1</v>
      </c>
      <c r="KB5" s="170">
        <f t="shared" si="24"/>
        <v>-1</v>
      </c>
      <c r="KC5" s="170">
        <f t="shared" si="24"/>
        <v>-1</v>
      </c>
      <c r="KD5" s="170">
        <f t="shared" si="24"/>
        <v>-1</v>
      </c>
      <c r="KE5" s="170">
        <f t="shared" si="24"/>
        <v>-1</v>
      </c>
      <c r="KF5" s="170">
        <f t="shared" si="24"/>
        <v>-1</v>
      </c>
      <c r="KG5" s="170">
        <f t="shared" si="24"/>
        <v>-1</v>
      </c>
      <c r="KH5" s="170">
        <f t="shared" si="24"/>
        <v>-1</v>
      </c>
      <c r="KI5" s="170">
        <f t="shared" si="24"/>
        <v>-1</v>
      </c>
      <c r="KJ5" s="170">
        <f t="shared" si="24"/>
        <v>-1</v>
      </c>
      <c r="KK5" s="170">
        <f t="shared" si="24"/>
        <v>-1</v>
      </c>
      <c r="KL5" s="170">
        <f t="shared" si="24"/>
        <v>-1</v>
      </c>
      <c r="KM5" s="170">
        <f t="shared" si="24"/>
        <v>-1</v>
      </c>
      <c r="KN5" s="170">
        <f t="shared" si="24"/>
        <v>-1</v>
      </c>
      <c r="KO5" s="170">
        <f t="shared" si="24"/>
        <v>-1</v>
      </c>
      <c r="KP5" s="170">
        <f t="shared" ref="KP5:NA5" si="25">(KP3-KP4)/KP4</f>
        <v>-1</v>
      </c>
      <c r="KQ5" s="170">
        <f t="shared" si="25"/>
        <v>-1</v>
      </c>
      <c r="KR5" s="170">
        <f t="shared" si="25"/>
        <v>-1</v>
      </c>
      <c r="KS5" s="170">
        <f t="shared" si="25"/>
        <v>-1</v>
      </c>
      <c r="KT5" s="170">
        <f t="shared" si="25"/>
        <v>-1</v>
      </c>
      <c r="KU5" s="170">
        <f t="shared" si="25"/>
        <v>-1</v>
      </c>
      <c r="KV5" s="170">
        <f t="shared" si="25"/>
        <v>-1</v>
      </c>
      <c r="KW5" s="170">
        <f t="shared" si="25"/>
        <v>-1</v>
      </c>
      <c r="KX5" s="170">
        <f t="shared" si="25"/>
        <v>-1</v>
      </c>
      <c r="KY5" s="170">
        <f t="shared" si="25"/>
        <v>-1</v>
      </c>
      <c r="KZ5" s="170">
        <f t="shared" si="25"/>
        <v>-1</v>
      </c>
      <c r="LA5" s="170">
        <f t="shared" si="25"/>
        <v>-1</v>
      </c>
      <c r="LB5" s="170">
        <f t="shared" si="25"/>
        <v>-1</v>
      </c>
      <c r="LC5" s="170">
        <f t="shared" si="25"/>
        <v>-1</v>
      </c>
      <c r="LD5" s="170">
        <f t="shared" si="25"/>
        <v>-1</v>
      </c>
      <c r="LE5" s="170">
        <f t="shared" si="25"/>
        <v>-1</v>
      </c>
      <c r="LF5" s="170">
        <f t="shared" si="25"/>
        <v>-1</v>
      </c>
      <c r="LG5" s="170">
        <f t="shared" si="25"/>
        <v>-1</v>
      </c>
      <c r="LH5" s="170">
        <f t="shared" si="25"/>
        <v>-1</v>
      </c>
      <c r="LI5" s="170">
        <f t="shared" si="25"/>
        <v>-1</v>
      </c>
      <c r="LJ5" s="170">
        <f t="shared" si="25"/>
        <v>-1</v>
      </c>
      <c r="LK5" s="170">
        <f t="shared" si="25"/>
        <v>-1</v>
      </c>
      <c r="LL5" s="170">
        <f t="shared" si="25"/>
        <v>-1</v>
      </c>
      <c r="LM5" s="170">
        <f t="shared" si="25"/>
        <v>-1</v>
      </c>
      <c r="LN5" s="170">
        <f t="shared" si="25"/>
        <v>-1</v>
      </c>
      <c r="LO5" s="170">
        <f t="shared" si="25"/>
        <v>-1</v>
      </c>
      <c r="LP5" s="170">
        <f t="shared" si="25"/>
        <v>-1</v>
      </c>
      <c r="LQ5" s="170">
        <f t="shared" si="25"/>
        <v>-1</v>
      </c>
      <c r="LR5" s="170">
        <f t="shared" si="25"/>
        <v>-1</v>
      </c>
      <c r="LS5" s="170">
        <f t="shared" si="25"/>
        <v>-1</v>
      </c>
      <c r="LT5" s="170">
        <f t="shared" si="25"/>
        <v>-1</v>
      </c>
      <c r="LU5" s="170">
        <f t="shared" si="25"/>
        <v>-1</v>
      </c>
      <c r="LV5" s="170">
        <f t="shared" si="25"/>
        <v>-1</v>
      </c>
      <c r="LW5" s="170">
        <f t="shared" si="25"/>
        <v>-1</v>
      </c>
      <c r="LX5" s="170">
        <f t="shared" si="25"/>
        <v>-1</v>
      </c>
      <c r="LY5" s="170">
        <f t="shared" si="25"/>
        <v>-1</v>
      </c>
      <c r="LZ5" s="170">
        <f t="shared" si="25"/>
        <v>-1</v>
      </c>
      <c r="MA5" s="170">
        <f t="shared" si="25"/>
        <v>-1</v>
      </c>
      <c r="MB5" s="170">
        <f t="shared" si="25"/>
        <v>-1</v>
      </c>
      <c r="MC5" s="170">
        <f t="shared" si="25"/>
        <v>-1</v>
      </c>
      <c r="MD5" s="170">
        <f t="shared" si="25"/>
        <v>-1</v>
      </c>
      <c r="ME5" s="170">
        <f t="shared" si="25"/>
        <v>-1</v>
      </c>
      <c r="MF5" s="170">
        <f t="shared" si="25"/>
        <v>-1</v>
      </c>
      <c r="MG5" s="170">
        <f t="shared" si="25"/>
        <v>-1</v>
      </c>
      <c r="MH5" s="170">
        <f t="shared" si="25"/>
        <v>-1</v>
      </c>
      <c r="MI5" s="170">
        <f t="shared" si="25"/>
        <v>-1</v>
      </c>
      <c r="MJ5" s="170">
        <f t="shared" si="25"/>
        <v>-1</v>
      </c>
      <c r="MK5" s="170">
        <f t="shared" si="25"/>
        <v>-1</v>
      </c>
      <c r="ML5" s="170">
        <f t="shared" si="25"/>
        <v>-1</v>
      </c>
      <c r="MM5" s="170">
        <f t="shared" si="25"/>
        <v>-1</v>
      </c>
      <c r="MN5" s="170">
        <f t="shared" si="25"/>
        <v>-1</v>
      </c>
      <c r="MO5" s="170">
        <f t="shared" si="25"/>
        <v>-1</v>
      </c>
      <c r="MP5" s="170">
        <f t="shared" si="25"/>
        <v>-1</v>
      </c>
      <c r="MQ5" s="170">
        <f t="shared" si="25"/>
        <v>-1</v>
      </c>
      <c r="MR5" s="170">
        <f t="shared" si="25"/>
        <v>-1</v>
      </c>
      <c r="MS5" s="170">
        <f t="shared" si="25"/>
        <v>-1</v>
      </c>
      <c r="MT5" s="170">
        <f t="shared" si="25"/>
        <v>-1</v>
      </c>
      <c r="MU5" s="170">
        <f t="shared" si="25"/>
        <v>-1</v>
      </c>
      <c r="MV5" s="170">
        <f t="shared" si="25"/>
        <v>-1</v>
      </c>
      <c r="MW5" s="170">
        <f t="shared" si="25"/>
        <v>-1</v>
      </c>
      <c r="MX5" s="170">
        <f t="shared" si="25"/>
        <v>-1</v>
      </c>
      <c r="MY5" s="170">
        <f t="shared" si="25"/>
        <v>-1</v>
      </c>
      <c r="MZ5" s="170">
        <f t="shared" si="25"/>
        <v>-1</v>
      </c>
      <c r="NA5" s="170">
        <f t="shared" si="25"/>
        <v>-1</v>
      </c>
      <c r="NB5" s="170">
        <f t="shared" ref="NB5:NC5" si="26">(NB3-NB4)/NB4</f>
        <v>-1</v>
      </c>
      <c r="NC5" s="170" t="e">
        <f t="shared" si="26"/>
        <v>#DIV/0!</v>
      </c>
    </row>
    <row r="6" spans="1:367" s="180" customFormat="1" ht="15" x14ac:dyDescent="0.25">
      <c r="A6" s="13" t="s">
        <v>10</v>
      </c>
      <c r="B6" s="241">
        <v>81</v>
      </c>
      <c r="C6" s="241">
        <v>47</v>
      </c>
      <c r="D6" s="241">
        <v>52</v>
      </c>
      <c r="E6" s="241">
        <v>32</v>
      </c>
      <c r="F6" s="241">
        <v>27</v>
      </c>
      <c r="G6" s="241">
        <v>19</v>
      </c>
      <c r="H6" s="241">
        <v>59</v>
      </c>
      <c r="I6" s="241">
        <v>51</v>
      </c>
      <c r="J6" s="241">
        <v>43</v>
      </c>
      <c r="K6" s="241">
        <v>37</v>
      </c>
      <c r="L6" s="241">
        <v>32</v>
      </c>
      <c r="M6" s="241">
        <v>28</v>
      </c>
      <c r="N6" s="241">
        <v>32</v>
      </c>
      <c r="O6" s="241">
        <v>62</v>
      </c>
      <c r="P6" s="241">
        <v>42</v>
      </c>
      <c r="Q6" s="241">
        <v>42</v>
      </c>
      <c r="R6" s="241">
        <v>49</v>
      </c>
      <c r="S6" s="241">
        <v>35</v>
      </c>
      <c r="T6" s="241">
        <v>20</v>
      </c>
      <c r="U6" s="241">
        <v>27</v>
      </c>
      <c r="V6" s="241">
        <v>50</v>
      </c>
      <c r="W6" s="241">
        <v>48</v>
      </c>
      <c r="X6" s="241">
        <v>26</v>
      </c>
      <c r="Y6" s="241">
        <v>46</v>
      </c>
      <c r="Z6" s="315">
        <v>33</v>
      </c>
      <c r="AA6" s="316">
        <v>13</v>
      </c>
      <c r="AB6" s="316">
        <v>23</v>
      </c>
      <c r="AC6" s="241">
        <v>38</v>
      </c>
      <c r="AD6" s="241">
        <v>39</v>
      </c>
      <c r="AE6" s="241">
        <v>38</v>
      </c>
      <c r="AF6" s="241">
        <v>36</v>
      </c>
      <c r="AG6" s="241">
        <v>33</v>
      </c>
      <c r="AH6" s="241">
        <v>14</v>
      </c>
      <c r="AI6" s="241">
        <v>26</v>
      </c>
      <c r="AJ6" s="241">
        <v>40</v>
      </c>
      <c r="AK6" s="241">
        <v>34</v>
      </c>
      <c r="AL6" s="241">
        <v>43</v>
      </c>
      <c r="AM6" s="241">
        <v>36</v>
      </c>
      <c r="AN6" s="241">
        <v>40</v>
      </c>
      <c r="AO6" s="241">
        <v>19</v>
      </c>
      <c r="AP6" s="241">
        <v>10</v>
      </c>
      <c r="AQ6" s="241">
        <v>36</v>
      </c>
      <c r="AR6" s="241">
        <v>52</v>
      </c>
      <c r="AS6" s="241">
        <v>57</v>
      </c>
      <c r="AT6" s="241">
        <v>40</v>
      </c>
      <c r="AU6" s="241">
        <v>35</v>
      </c>
      <c r="AV6" s="241">
        <v>26</v>
      </c>
      <c r="AW6" s="241">
        <v>30</v>
      </c>
      <c r="AX6" s="241">
        <v>50</v>
      </c>
      <c r="AY6" s="241">
        <v>59</v>
      </c>
      <c r="AZ6" s="241">
        <v>52</v>
      </c>
      <c r="BA6" s="241">
        <v>42</v>
      </c>
      <c r="BB6" s="241">
        <v>29</v>
      </c>
      <c r="BC6" s="241">
        <v>17</v>
      </c>
      <c r="BD6" s="241">
        <v>24</v>
      </c>
      <c r="BE6" s="241">
        <v>52</v>
      </c>
      <c r="BF6" s="241">
        <v>32</v>
      </c>
      <c r="BG6" s="241">
        <v>38</v>
      </c>
      <c r="BH6" s="241">
        <v>35</v>
      </c>
      <c r="BI6" s="241">
        <v>28</v>
      </c>
      <c r="BJ6" s="241">
        <v>16</v>
      </c>
      <c r="BK6" s="241">
        <v>38</v>
      </c>
      <c r="BL6" s="241">
        <v>59</v>
      </c>
      <c r="BM6" s="241">
        <v>38</v>
      </c>
      <c r="BN6" s="241">
        <v>54</v>
      </c>
      <c r="BO6" s="241">
        <v>39</v>
      </c>
      <c r="BP6" s="241">
        <v>44</v>
      </c>
      <c r="BQ6" s="241">
        <v>23</v>
      </c>
      <c r="BR6" s="241">
        <v>23</v>
      </c>
      <c r="BS6" s="241">
        <v>50</v>
      </c>
      <c r="BT6" s="241">
        <v>61</v>
      </c>
      <c r="BU6" s="241">
        <v>39</v>
      </c>
      <c r="BV6" s="241">
        <v>54</v>
      </c>
      <c r="BW6" s="241">
        <v>34</v>
      </c>
      <c r="BX6" s="241">
        <v>30</v>
      </c>
      <c r="BY6" s="241">
        <v>41</v>
      </c>
      <c r="BZ6" s="241">
        <v>54</v>
      </c>
      <c r="CA6" s="241">
        <v>37</v>
      </c>
      <c r="CB6" s="241">
        <v>33</v>
      </c>
      <c r="CC6" s="241">
        <v>54</v>
      </c>
      <c r="CD6" s="241">
        <v>56</v>
      </c>
      <c r="CE6" s="241">
        <v>51</v>
      </c>
      <c r="CF6" s="241">
        <v>37</v>
      </c>
      <c r="CG6" s="241">
        <v>72</v>
      </c>
      <c r="CH6" s="241">
        <v>43</v>
      </c>
      <c r="CI6" s="241">
        <v>20</v>
      </c>
      <c r="CJ6" s="241">
        <v>33</v>
      </c>
      <c r="CK6" s="241">
        <v>20</v>
      </c>
      <c r="CL6" s="241">
        <v>20</v>
      </c>
      <c r="CM6" s="241">
        <v>20</v>
      </c>
      <c r="CN6" s="241">
        <v>16</v>
      </c>
      <c r="CO6" s="241">
        <v>16</v>
      </c>
      <c r="CP6" s="241">
        <v>23</v>
      </c>
      <c r="CQ6" s="241">
        <v>41</v>
      </c>
      <c r="CR6" s="241">
        <v>30</v>
      </c>
      <c r="CS6" s="241">
        <v>22</v>
      </c>
      <c r="CT6" s="241">
        <v>23</v>
      </c>
      <c r="CU6" s="241">
        <v>48</v>
      </c>
      <c r="CV6" s="241">
        <v>34</v>
      </c>
      <c r="CW6" s="241">
        <v>49</v>
      </c>
      <c r="CX6" s="241">
        <v>33</v>
      </c>
      <c r="CY6" s="241">
        <v>37</v>
      </c>
      <c r="CZ6" s="241">
        <v>15</v>
      </c>
      <c r="DA6" s="241">
        <v>29</v>
      </c>
      <c r="DB6" s="241">
        <v>41</v>
      </c>
      <c r="DC6" s="241">
        <v>34</v>
      </c>
      <c r="DD6" s="241">
        <v>33</v>
      </c>
      <c r="DE6" s="241">
        <v>42</v>
      </c>
      <c r="DF6" s="241">
        <v>37</v>
      </c>
      <c r="DG6" s="241">
        <v>24</v>
      </c>
      <c r="DH6" s="241">
        <v>19</v>
      </c>
      <c r="DI6" s="241">
        <v>43</v>
      </c>
      <c r="DJ6" s="241">
        <v>39</v>
      </c>
      <c r="DK6" s="241">
        <v>44</v>
      </c>
      <c r="DL6" s="241">
        <v>45</v>
      </c>
      <c r="DM6" s="241">
        <v>39</v>
      </c>
      <c r="DN6" s="241">
        <v>23</v>
      </c>
      <c r="DO6" s="241">
        <v>33</v>
      </c>
      <c r="DP6" s="241">
        <v>46</v>
      </c>
      <c r="DQ6" s="241">
        <v>39</v>
      </c>
      <c r="DR6" s="241">
        <v>45</v>
      </c>
      <c r="DS6" s="241">
        <v>45</v>
      </c>
      <c r="DT6" s="241">
        <v>32</v>
      </c>
      <c r="DU6" s="241">
        <v>21</v>
      </c>
      <c r="DV6" s="241">
        <v>38</v>
      </c>
      <c r="DW6" s="241">
        <v>50</v>
      </c>
      <c r="DX6" s="241">
        <v>55</v>
      </c>
      <c r="DY6" s="241">
        <v>79</v>
      </c>
      <c r="DZ6" s="241">
        <v>59</v>
      </c>
      <c r="EA6" s="241">
        <v>56</v>
      </c>
      <c r="EB6" s="241">
        <v>44</v>
      </c>
      <c r="EC6" s="241">
        <v>72</v>
      </c>
      <c r="ED6" s="241">
        <v>150</v>
      </c>
      <c r="EE6" s="241">
        <v>179</v>
      </c>
      <c r="EF6" s="242">
        <v>283</v>
      </c>
      <c r="EG6" s="242">
        <v>424</v>
      </c>
      <c r="EH6" s="242">
        <v>164</v>
      </c>
      <c r="EI6" s="241">
        <v>31</v>
      </c>
      <c r="EJ6" s="241">
        <v>23</v>
      </c>
      <c r="EK6" s="241">
        <v>48</v>
      </c>
      <c r="EL6" s="241">
        <v>41</v>
      </c>
      <c r="EM6" s="241">
        <v>31</v>
      </c>
      <c r="EN6" s="241">
        <v>46</v>
      </c>
      <c r="EO6" s="241">
        <v>39</v>
      </c>
      <c r="EP6" s="241">
        <v>19</v>
      </c>
      <c r="EQ6" s="241">
        <v>30</v>
      </c>
      <c r="ER6" s="241">
        <v>42</v>
      </c>
      <c r="ES6" s="241">
        <v>60</v>
      </c>
      <c r="ET6" s="241">
        <v>65</v>
      </c>
      <c r="EU6" s="241">
        <v>69</v>
      </c>
      <c r="EV6" s="241">
        <v>74</v>
      </c>
      <c r="EW6" s="241">
        <v>64</v>
      </c>
      <c r="EX6" s="241">
        <v>79</v>
      </c>
      <c r="EY6" s="241">
        <v>48</v>
      </c>
      <c r="EZ6" s="241">
        <v>44</v>
      </c>
      <c r="FA6" s="241">
        <v>60</v>
      </c>
      <c r="FB6" s="241">
        <v>50</v>
      </c>
      <c r="FC6" s="241">
        <v>49</v>
      </c>
      <c r="FD6" s="241">
        <v>33</v>
      </c>
      <c r="FE6" s="241">
        <v>47</v>
      </c>
      <c r="FF6" s="241">
        <v>58</v>
      </c>
      <c r="FG6" s="241">
        <v>47</v>
      </c>
      <c r="FH6" s="241">
        <v>38</v>
      </c>
      <c r="FI6" s="241">
        <v>49</v>
      </c>
      <c r="FJ6" s="241">
        <v>29</v>
      </c>
      <c r="FK6" s="241">
        <v>19</v>
      </c>
      <c r="FL6" s="241">
        <v>24</v>
      </c>
      <c r="FM6" s="241">
        <v>39</v>
      </c>
      <c r="FN6" s="241">
        <v>37</v>
      </c>
      <c r="FO6" s="241">
        <v>35</v>
      </c>
      <c r="FP6" s="241">
        <v>40</v>
      </c>
      <c r="FQ6" s="241">
        <v>37</v>
      </c>
      <c r="FR6" s="241">
        <v>16</v>
      </c>
      <c r="FS6" s="241">
        <v>23</v>
      </c>
      <c r="FT6" s="241">
        <v>38</v>
      </c>
      <c r="FU6" s="241">
        <v>45</v>
      </c>
      <c r="FV6" s="241">
        <v>51</v>
      </c>
      <c r="FW6" s="401">
        <v>56</v>
      </c>
      <c r="FX6" s="241">
        <v>48</v>
      </c>
      <c r="FY6" s="241">
        <v>28</v>
      </c>
      <c r="FZ6" s="241">
        <v>36</v>
      </c>
      <c r="GA6" s="401">
        <v>54</v>
      </c>
      <c r="GB6" s="241">
        <v>53</v>
      </c>
      <c r="GC6" s="241">
        <v>62</v>
      </c>
      <c r="GD6" s="241">
        <v>58</v>
      </c>
      <c r="GE6" s="241">
        <v>49</v>
      </c>
      <c r="GF6" s="241">
        <v>16</v>
      </c>
      <c r="GG6" s="241">
        <v>33</v>
      </c>
      <c r="GH6" s="241">
        <v>49</v>
      </c>
      <c r="GI6" s="241">
        <v>36</v>
      </c>
      <c r="GJ6" s="241">
        <v>46</v>
      </c>
      <c r="GK6" s="241">
        <v>58</v>
      </c>
      <c r="GL6" s="241">
        <v>49</v>
      </c>
      <c r="GM6" s="241">
        <v>19</v>
      </c>
      <c r="GN6" s="241">
        <v>32</v>
      </c>
      <c r="GO6" s="241">
        <v>67</v>
      </c>
      <c r="GP6" s="241">
        <v>41</v>
      </c>
      <c r="GQ6" s="241">
        <v>42</v>
      </c>
      <c r="GR6" s="241">
        <v>36</v>
      </c>
      <c r="GS6" s="241">
        <v>27</v>
      </c>
      <c r="GT6" s="241">
        <v>14</v>
      </c>
      <c r="GU6" s="241">
        <v>18</v>
      </c>
      <c r="GV6" s="241">
        <v>25</v>
      </c>
      <c r="GW6" s="241">
        <v>52</v>
      </c>
      <c r="GX6" s="241">
        <v>42</v>
      </c>
      <c r="GY6" s="241">
        <v>39</v>
      </c>
      <c r="GZ6" s="241">
        <v>33</v>
      </c>
      <c r="HA6" s="241">
        <v>16</v>
      </c>
      <c r="HB6" s="241">
        <v>24</v>
      </c>
      <c r="HC6" s="241">
        <v>56</v>
      </c>
      <c r="HD6" s="241"/>
      <c r="HE6" s="241"/>
      <c r="HF6" s="241"/>
      <c r="HG6" s="241"/>
      <c r="HH6" s="241"/>
      <c r="HI6" s="241"/>
      <c r="HJ6" s="241"/>
      <c r="HK6" s="241"/>
      <c r="HL6" s="241"/>
      <c r="HM6" s="241"/>
      <c r="HN6" s="241"/>
      <c r="HO6" s="241"/>
      <c r="HP6" s="241"/>
      <c r="HQ6" s="241"/>
      <c r="HR6" s="241"/>
      <c r="HS6" s="241"/>
      <c r="HT6" s="241"/>
      <c r="HU6" s="241"/>
      <c r="HV6" s="241"/>
      <c r="HW6" s="241"/>
      <c r="HX6" s="241"/>
      <c r="HY6" s="241"/>
      <c r="HZ6" s="241"/>
      <c r="IA6" s="241"/>
      <c r="IB6" s="241"/>
      <c r="IC6" s="241"/>
      <c r="ID6" s="241"/>
      <c r="IE6" s="241"/>
      <c r="IF6" s="241"/>
      <c r="IG6" s="241"/>
      <c r="IH6" s="241"/>
      <c r="II6" s="241"/>
      <c r="IJ6" s="241"/>
      <c r="IK6" s="241"/>
      <c r="IL6" s="241"/>
      <c r="IM6" s="241"/>
      <c r="IN6" s="241"/>
      <c r="IO6" s="241"/>
      <c r="IP6" s="241"/>
      <c r="IQ6" s="241"/>
      <c r="IR6" s="241"/>
      <c r="IS6" s="241"/>
      <c r="IT6" s="241"/>
      <c r="IU6" s="241"/>
      <c r="IV6" s="241"/>
      <c r="IW6" s="241"/>
      <c r="IX6" s="241"/>
      <c r="IY6" s="241"/>
      <c r="IZ6" s="241"/>
      <c r="JA6" s="241"/>
      <c r="JB6" s="241"/>
      <c r="JC6" s="241"/>
      <c r="JD6" s="241"/>
      <c r="JE6" s="241"/>
      <c r="JF6" s="241"/>
      <c r="JG6" s="241"/>
      <c r="JH6" s="241"/>
      <c r="JI6" s="241"/>
      <c r="JJ6" s="241"/>
      <c r="JK6" s="241"/>
      <c r="JL6" s="241"/>
      <c r="JM6" s="241"/>
      <c r="JN6" s="241"/>
      <c r="JO6" s="241"/>
      <c r="JP6" s="241"/>
      <c r="JQ6" s="241"/>
      <c r="JR6" s="241"/>
      <c r="JS6" s="241"/>
      <c r="JT6" s="241"/>
      <c r="JU6" s="241"/>
      <c r="JV6" s="241"/>
      <c r="JW6" s="241"/>
      <c r="JX6" s="241"/>
      <c r="JY6" s="241"/>
      <c r="JZ6" s="241"/>
      <c r="KA6" s="241"/>
      <c r="KB6" s="241"/>
      <c r="KC6" s="241"/>
      <c r="KD6" s="241"/>
      <c r="KE6" s="241"/>
      <c r="KF6" s="241"/>
      <c r="KG6" s="241"/>
      <c r="KH6" s="241"/>
      <c r="KI6" s="241"/>
      <c r="KJ6" s="241"/>
      <c r="KK6" s="241"/>
      <c r="KL6" s="241"/>
      <c r="KM6" s="241"/>
      <c r="KN6" s="241"/>
      <c r="KO6" s="241"/>
      <c r="KP6" s="241"/>
      <c r="KQ6" s="241"/>
      <c r="KR6" s="241"/>
      <c r="KS6" s="241"/>
      <c r="KT6" s="241"/>
      <c r="KU6" s="241"/>
      <c r="KV6" s="241"/>
      <c r="KW6" s="241"/>
      <c r="KX6" s="241"/>
      <c r="KY6" s="241"/>
      <c r="KZ6" s="241"/>
      <c r="LA6" s="241"/>
      <c r="LB6" s="241"/>
      <c r="LC6" s="241"/>
      <c r="LD6" s="241"/>
      <c r="LE6" s="241"/>
      <c r="LF6" s="241"/>
      <c r="LG6" s="241"/>
      <c r="LH6" s="241"/>
      <c r="LI6" s="241"/>
      <c r="LJ6" s="241"/>
      <c r="LK6" s="241"/>
      <c r="LL6" s="241"/>
      <c r="LM6" s="241"/>
      <c r="LN6" s="241"/>
      <c r="LO6" s="241"/>
      <c r="LP6" s="241"/>
      <c r="LQ6" s="241"/>
      <c r="LR6" s="241"/>
      <c r="LS6" s="241"/>
      <c r="LT6" s="241"/>
      <c r="LU6" s="241"/>
      <c r="LV6" s="241"/>
      <c r="LW6" s="241"/>
      <c r="LX6" s="241"/>
      <c r="LY6" s="241"/>
      <c r="LZ6" s="241"/>
      <c r="MA6" s="241"/>
      <c r="MB6" s="241"/>
      <c r="MC6" s="241"/>
      <c r="MD6" s="241"/>
      <c r="ME6" s="241"/>
      <c r="MF6" s="241"/>
      <c r="MG6" s="241"/>
      <c r="MH6" s="241"/>
      <c r="MI6" s="241"/>
      <c r="MJ6" s="241"/>
      <c r="MK6" s="241"/>
      <c r="ML6" s="241"/>
      <c r="MM6" s="241"/>
      <c r="MN6" s="241"/>
      <c r="MO6" s="241"/>
      <c r="MP6" s="241"/>
      <c r="MQ6" s="241"/>
      <c r="MR6" s="241"/>
      <c r="MS6" s="241"/>
      <c r="MT6" s="241"/>
      <c r="MU6" s="241"/>
      <c r="MV6" s="241"/>
      <c r="MW6" s="241"/>
      <c r="MX6" s="241"/>
      <c r="MY6" s="241"/>
      <c r="MZ6" s="241"/>
      <c r="NA6" s="241"/>
      <c r="NB6" s="241"/>
      <c r="NC6" s="241"/>
    </row>
    <row r="7" spans="1:367" s="107" customFormat="1" x14ac:dyDescent="0.3">
      <c r="A7" s="240" t="s">
        <v>9</v>
      </c>
      <c r="B7" s="244">
        <v>21</v>
      </c>
      <c r="C7" s="244">
        <v>38</v>
      </c>
      <c r="D7" s="244">
        <v>37</v>
      </c>
      <c r="E7" s="244">
        <v>55</v>
      </c>
      <c r="F7" s="244">
        <v>37</v>
      </c>
      <c r="G7" s="244">
        <v>30</v>
      </c>
      <c r="H7" s="244">
        <v>19</v>
      </c>
      <c r="I7" s="244">
        <v>21</v>
      </c>
      <c r="J7" s="244">
        <v>31</v>
      </c>
      <c r="K7" s="244">
        <v>41</v>
      </c>
      <c r="L7" s="244">
        <v>34</v>
      </c>
      <c r="M7" s="244">
        <f>43-4</f>
        <v>39</v>
      </c>
      <c r="N7" s="244">
        <v>29</v>
      </c>
      <c r="O7" s="244">
        <v>16</v>
      </c>
      <c r="P7" s="244">
        <v>11</v>
      </c>
      <c r="Q7" s="244">
        <v>33</v>
      </c>
      <c r="R7" s="244">
        <v>37</v>
      </c>
      <c r="S7" s="244">
        <v>32</v>
      </c>
      <c r="T7" s="244">
        <v>34</v>
      </c>
      <c r="U7" s="244">
        <v>24</v>
      </c>
      <c r="V7" s="244">
        <v>14</v>
      </c>
      <c r="W7" s="244">
        <v>13</v>
      </c>
      <c r="X7" s="244">
        <v>29</v>
      </c>
      <c r="Y7" s="244">
        <v>44</v>
      </c>
      <c r="Z7" s="244">
        <v>29</v>
      </c>
      <c r="AA7" s="244">
        <v>33</v>
      </c>
      <c r="AB7" s="244">
        <v>30</v>
      </c>
      <c r="AC7" s="244">
        <v>12</v>
      </c>
      <c r="AD7" s="244">
        <v>13</v>
      </c>
      <c r="AE7" s="244">
        <v>26</v>
      </c>
      <c r="AF7" s="244">
        <v>20</v>
      </c>
      <c r="AG7" s="244">
        <v>16</v>
      </c>
      <c r="AH7" s="244">
        <v>31</v>
      </c>
      <c r="AI7" s="244">
        <v>30</v>
      </c>
      <c r="AJ7" s="244">
        <v>13</v>
      </c>
      <c r="AK7" s="244">
        <v>25</v>
      </c>
      <c r="AL7" s="244">
        <v>37</v>
      </c>
      <c r="AM7" s="244">
        <v>30</v>
      </c>
      <c r="AN7" s="244">
        <v>32</v>
      </c>
      <c r="AO7" s="244">
        <v>27</v>
      </c>
      <c r="AP7" s="244">
        <v>16</v>
      </c>
      <c r="AQ7" s="244">
        <v>8</v>
      </c>
      <c r="AR7" s="244">
        <v>13</v>
      </c>
      <c r="AS7" s="244">
        <v>45</v>
      </c>
      <c r="AT7" s="244">
        <v>35</v>
      </c>
      <c r="AU7" s="244">
        <v>30</v>
      </c>
      <c r="AV7" s="244">
        <v>59</v>
      </c>
      <c r="AW7" s="244">
        <v>23</v>
      </c>
      <c r="AX7" s="244">
        <v>15</v>
      </c>
      <c r="AY7" s="244">
        <v>17</v>
      </c>
      <c r="AZ7" s="244">
        <v>32</v>
      </c>
      <c r="BA7" s="244">
        <v>32</v>
      </c>
      <c r="BB7" s="244">
        <v>48</v>
      </c>
      <c r="BC7" s="244">
        <v>49</v>
      </c>
      <c r="BD7" s="244">
        <v>19</v>
      </c>
      <c r="BE7" s="244">
        <v>9</v>
      </c>
      <c r="BF7" s="244">
        <v>13</v>
      </c>
      <c r="BG7" s="244">
        <v>31</v>
      </c>
      <c r="BH7" s="244">
        <v>26</v>
      </c>
      <c r="BI7" s="244">
        <v>26</v>
      </c>
      <c r="BJ7" s="244">
        <v>37</v>
      </c>
      <c r="BK7" s="244">
        <v>27</v>
      </c>
      <c r="BL7" s="244">
        <v>15</v>
      </c>
      <c r="BM7" s="244">
        <v>24</v>
      </c>
      <c r="BN7" s="244">
        <v>39</v>
      </c>
      <c r="BO7" s="244">
        <v>40</v>
      </c>
      <c r="BP7" s="244">
        <v>45</v>
      </c>
      <c r="BQ7" s="244">
        <v>40</v>
      </c>
      <c r="BR7" s="244">
        <v>29</v>
      </c>
      <c r="BS7" s="244">
        <v>16</v>
      </c>
      <c r="BT7" s="244">
        <v>22</v>
      </c>
      <c r="BU7" s="244">
        <v>46</v>
      </c>
      <c r="BV7" s="244">
        <v>49</v>
      </c>
      <c r="BW7" s="244">
        <v>27</v>
      </c>
      <c r="BX7" s="244">
        <v>46</v>
      </c>
      <c r="BY7" s="244">
        <v>32</v>
      </c>
      <c r="BZ7" s="244">
        <v>28</v>
      </c>
      <c r="CA7" s="244">
        <v>21</v>
      </c>
      <c r="CB7" s="244">
        <v>45</v>
      </c>
      <c r="CC7" s="244">
        <v>46</v>
      </c>
      <c r="CD7" s="244">
        <v>37</v>
      </c>
      <c r="CE7" s="244">
        <v>52</v>
      </c>
      <c r="CF7" s="244">
        <v>45</v>
      </c>
      <c r="CG7" s="244">
        <v>30</v>
      </c>
      <c r="CH7" s="244">
        <v>25</v>
      </c>
      <c r="CI7" s="244">
        <v>14</v>
      </c>
      <c r="CJ7" s="244">
        <v>20</v>
      </c>
      <c r="CK7" s="244">
        <v>26</v>
      </c>
      <c r="CL7" s="244">
        <v>18</v>
      </c>
      <c r="CM7" s="244">
        <v>11</v>
      </c>
      <c r="CN7" s="244">
        <v>18</v>
      </c>
      <c r="CO7" s="244">
        <v>17</v>
      </c>
      <c r="CP7" s="244">
        <v>17</v>
      </c>
      <c r="CQ7" s="244">
        <v>29</v>
      </c>
      <c r="CR7" s="244">
        <v>33</v>
      </c>
      <c r="CS7" s="244">
        <v>29</v>
      </c>
      <c r="CT7" s="244">
        <v>30</v>
      </c>
      <c r="CU7" s="244">
        <v>17</v>
      </c>
      <c r="CV7" s="244">
        <v>27</v>
      </c>
      <c r="CW7" s="244">
        <v>44</v>
      </c>
      <c r="CX7" s="244">
        <v>32</v>
      </c>
      <c r="CY7" s="244">
        <f>94-47</f>
        <v>47</v>
      </c>
      <c r="CZ7" s="244">
        <v>38</v>
      </c>
      <c r="DA7" s="244">
        <v>27</v>
      </c>
      <c r="DB7" s="244">
        <v>9</v>
      </c>
      <c r="DC7" s="244">
        <v>23</v>
      </c>
      <c r="DD7" s="244">
        <v>58</v>
      </c>
      <c r="DE7" s="244">
        <v>30</v>
      </c>
      <c r="DF7" s="244">
        <v>34</v>
      </c>
      <c r="DG7" s="244">
        <v>42</v>
      </c>
      <c r="DH7" s="244">
        <v>30</v>
      </c>
      <c r="DI7" s="244">
        <v>19</v>
      </c>
      <c r="DJ7" s="244">
        <v>22</v>
      </c>
      <c r="DK7" s="244">
        <v>46</v>
      </c>
      <c r="DL7" s="244">
        <v>42</v>
      </c>
      <c r="DM7" s="244">
        <v>35</v>
      </c>
      <c r="DN7" s="244">
        <v>29</v>
      </c>
      <c r="DO7" s="244">
        <v>21</v>
      </c>
      <c r="DP7" s="244">
        <v>12</v>
      </c>
      <c r="DQ7" s="244">
        <v>13</v>
      </c>
      <c r="DR7" s="244">
        <v>51</v>
      </c>
      <c r="DS7" s="244">
        <v>27</v>
      </c>
      <c r="DT7" s="244">
        <v>39</v>
      </c>
      <c r="DU7" s="244">
        <v>40</v>
      </c>
      <c r="DV7" s="244">
        <v>34</v>
      </c>
      <c r="DW7" s="244">
        <v>26</v>
      </c>
      <c r="DX7" s="244">
        <v>32</v>
      </c>
      <c r="DY7" s="244">
        <v>57</v>
      </c>
      <c r="DZ7" s="244">
        <v>54</v>
      </c>
      <c r="EA7" s="244">
        <v>54</v>
      </c>
      <c r="EB7" s="244">
        <v>70</v>
      </c>
      <c r="EC7" s="244">
        <v>65</v>
      </c>
      <c r="ED7" s="244">
        <v>48</v>
      </c>
      <c r="EE7" s="244">
        <v>99</v>
      </c>
      <c r="EF7" s="244">
        <v>254</v>
      </c>
      <c r="EG7" s="244">
        <v>295</v>
      </c>
      <c r="EH7" s="244">
        <v>242</v>
      </c>
      <c r="EI7" s="244">
        <v>52</v>
      </c>
      <c r="EJ7" s="244">
        <v>23</v>
      </c>
      <c r="EK7" s="244">
        <v>9</v>
      </c>
      <c r="EL7" s="244">
        <v>25</v>
      </c>
      <c r="EM7" s="244">
        <v>30</v>
      </c>
      <c r="EN7" s="244">
        <v>34</v>
      </c>
      <c r="EO7" s="244">
        <v>34</v>
      </c>
      <c r="EP7" s="244">
        <v>32</v>
      </c>
      <c r="EQ7" s="244">
        <v>29</v>
      </c>
      <c r="ER7" s="244">
        <v>13</v>
      </c>
      <c r="ES7" s="244">
        <v>19</v>
      </c>
      <c r="ET7" s="244">
        <v>37</v>
      </c>
      <c r="EU7" s="244">
        <v>41</v>
      </c>
      <c r="EV7" s="244">
        <v>60</v>
      </c>
      <c r="EW7" s="244">
        <v>73</v>
      </c>
      <c r="EX7" s="244">
        <v>80</v>
      </c>
      <c r="EY7" s="244">
        <v>46</v>
      </c>
      <c r="EZ7" s="244">
        <v>55</v>
      </c>
      <c r="FA7" s="244">
        <v>55</v>
      </c>
      <c r="FB7" s="244">
        <v>44</v>
      </c>
      <c r="FC7" s="244">
        <v>50</v>
      </c>
      <c r="FD7" s="244">
        <v>42</v>
      </c>
      <c r="FE7" s="244">
        <v>41</v>
      </c>
      <c r="FF7" s="244">
        <v>17</v>
      </c>
      <c r="FG7" s="244">
        <v>23</v>
      </c>
      <c r="FH7" s="244">
        <v>38</v>
      </c>
      <c r="FI7" s="244">
        <v>29</v>
      </c>
      <c r="FJ7" s="244">
        <v>42</v>
      </c>
      <c r="FK7" s="244">
        <v>34</v>
      </c>
      <c r="FL7" s="244">
        <v>37</v>
      </c>
      <c r="FM7" s="244">
        <v>22</v>
      </c>
      <c r="FN7" s="244">
        <v>14</v>
      </c>
      <c r="FO7" s="244">
        <v>35</v>
      </c>
      <c r="FP7" s="244">
        <v>35</v>
      </c>
      <c r="FQ7" s="244">
        <v>32</v>
      </c>
      <c r="FR7" s="244">
        <v>35</v>
      </c>
      <c r="FS7" s="244">
        <v>21</v>
      </c>
      <c r="FT7" s="244">
        <v>17</v>
      </c>
      <c r="FU7" s="244">
        <v>17</v>
      </c>
      <c r="FV7" s="244">
        <v>30</v>
      </c>
      <c r="FW7" s="244">
        <v>32</v>
      </c>
      <c r="FX7" s="244">
        <v>38</v>
      </c>
      <c r="FY7" s="244">
        <v>32</v>
      </c>
      <c r="FZ7" s="244">
        <v>23</v>
      </c>
      <c r="GA7" s="244">
        <v>14</v>
      </c>
      <c r="GB7" s="244">
        <v>11</v>
      </c>
      <c r="GC7" s="244">
        <v>25</v>
      </c>
      <c r="GD7" s="244">
        <v>20</v>
      </c>
      <c r="GE7" s="244">
        <v>39</v>
      </c>
      <c r="GF7" s="244">
        <v>31</v>
      </c>
      <c r="GG7" s="244">
        <v>34</v>
      </c>
      <c r="GH7" s="244">
        <v>10</v>
      </c>
      <c r="GI7" s="244">
        <v>31</v>
      </c>
      <c r="GJ7" s="244">
        <v>40</v>
      </c>
      <c r="GK7" s="244">
        <v>42</v>
      </c>
      <c r="GL7" s="244">
        <v>34</v>
      </c>
      <c r="GM7" s="244">
        <v>34</v>
      </c>
      <c r="GN7" s="244">
        <v>29</v>
      </c>
      <c r="GO7" s="244">
        <v>12</v>
      </c>
      <c r="GP7" s="244">
        <v>21</v>
      </c>
      <c r="GQ7" s="244">
        <v>34</v>
      </c>
      <c r="GR7" s="244">
        <v>33</v>
      </c>
      <c r="GS7" s="244">
        <v>35</v>
      </c>
      <c r="GT7" s="244">
        <v>48</v>
      </c>
      <c r="GU7" s="244">
        <v>30</v>
      </c>
      <c r="GV7" s="244">
        <v>18</v>
      </c>
      <c r="GW7" s="244">
        <v>30</v>
      </c>
      <c r="GX7" s="244">
        <v>46</v>
      </c>
      <c r="GY7" s="244">
        <v>37</v>
      </c>
      <c r="GZ7" s="244">
        <v>28</v>
      </c>
      <c r="HA7" s="244">
        <v>43</v>
      </c>
      <c r="HB7" s="244">
        <v>32</v>
      </c>
      <c r="HC7" s="244">
        <v>14</v>
      </c>
      <c r="HD7" s="244">
        <v>21</v>
      </c>
      <c r="HE7" s="244">
        <v>30</v>
      </c>
      <c r="HF7" s="244">
        <v>30</v>
      </c>
      <c r="HG7" s="244">
        <v>29</v>
      </c>
      <c r="HH7" s="244">
        <v>28</v>
      </c>
      <c r="HI7" s="244">
        <v>36</v>
      </c>
      <c r="HJ7" s="244">
        <v>14</v>
      </c>
      <c r="HK7" s="244">
        <v>14</v>
      </c>
      <c r="HL7" s="244">
        <v>43</v>
      </c>
      <c r="HM7" s="244">
        <v>34</v>
      </c>
      <c r="HN7" s="244">
        <v>23</v>
      </c>
      <c r="HO7" s="244">
        <v>29</v>
      </c>
      <c r="HP7" s="244">
        <v>34</v>
      </c>
      <c r="HQ7" s="244">
        <v>27</v>
      </c>
      <c r="HR7" s="244">
        <v>25</v>
      </c>
      <c r="HS7" s="244">
        <v>49</v>
      </c>
      <c r="HT7" s="244">
        <v>38</v>
      </c>
      <c r="HU7" s="244">
        <v>41</v>
      </c>
      <c r="HV7" s="244">
        <v>53</v>
      </c>
      <c r="HW7" s="244">
        <v>44</v>
      </c>
      <c r="HX7" s="244">
        <v>40</v>
      </c>
      <c r="HY7" s="244">
        <v>35</v>
      </c>
      <c r="HZ7" s="244">
        <v>35</v>
      </c>
      <c r="IA7" s="244">
        <v>129</v>
      </c>
      <c r="IB7" s="244">
        <v>177</v>
      </c>
      <c r="IC7" s="244">
        <v>211</v>
      </c>
      <c r="ID7" s="244">
        <v>255</v>
      </c>
      <c r="IE7" s="244">
        <v>172</v>
      </c>
      <c r="IF7" s="244">
        <v>222</v>
      </c>
      <c r="IG7" s="244">
        <v>97</v>
      </c>
      <c r="IH7" s="244">
        <v>60</v>
      </c>
      <c r="II7" s="244">
        <v>40</v>
      </c>
      <c r="IJ7" s="244">
        <v>37</v>
      </c>
      <c r="IK7" s="244">
        <v>39</v>
      </c>
      <c r="IL7" s="244">
        <v>31</v>
      </c>
      <c r="IM7" s="244">
        <v>19</v>
      </c>
      <c r="IN7" s="244">
        <v>41</v>
      </c>
      <c r="IO7" s="244">
        <v>41</v>
      </c>
      <c r="IP7" s="244">
        <v>40</v>
      </c>
      <c r="IQ7" s="244">
        <v>38</v>
      </c>
      <c r="IR7" s="244">
        <v>27</v>
      </c>
      <c r="IS7" s="244">
        <v>22</v>
      </c>
      <c r="IT7" s="244">
        <v>28</v>
      </c>
      <c r="IU7" s="244">
        <v>47</v>
      </c>
      <c r="IV7" s="244">
        <v>42</v>
      </c>
      <c r="IW7" s="244">
        <v>46</v>
      </c>
      <c r="IX7" s="244">
        <v>53</v>
      </c>
      <c r="IY7" s="244">
        <v>22</v>
      </c>
      <c r="IZ7" s="244">
        <v>23</v>
      </c>
      <c r="JA7" s="244">
        <v>26</v>
      </c>
      <c r="JB7" s="244">
        <v>41</v>
      </c>
      <c r="JC7" s="244">
        <v>40</v>
      </c>
      <c r="JD7" s="244">
        <v>46</v>
      </c>
      <c r="JE7" s="244">
        <v>53</v>
      </c>
      <c r="JF7" s="244">
        <v>28</v>
      </c>
      <c r="JG7" s="244">
        <v>14</v>
      </c>
      <c r="JH7" s="244">
        <v>15</v>
      </c>
      <c r="JI7" s="244">
        <v>45</v>
      </c>
      <c r="JJ7" s="244">
        <v>38</v>
      </c>
      <c r="JK7" s="244">
        <v>50</v>
      </c>
      <c r="JL7" s="244">
        <v>45</v>
      </c>
      <c r="JM7" s="244">
        <v>23</v>
      </c>
      <c r="JN7" s="244">
        <v>21</v>
      </c>
      <c r="JO7" s="244">
        <v>17</v>
      </c>
      <c r="JP7" s="244">
        <v>46</v>
      </c>
      <c r="JQ7" s="244">
        <v>49</v>
      </c>
      <c r="JR7" s="244">
        <v>45</v>
      </c>
      <c r="JS7" s="244">
        <v>48</v>
      </c>
      <c r="JT7" s="244">
        <v>41</v>
      </c>
      <c r="JU7" s="244">
        <v>13</v>
      </c>
      <c r="JV7" s="244">
        <v>18</v>
      </c>
      <c r="JW7" s="244">
        <v>48</v>
      </c>
      <c r="JX7" s="244">
        <v>32</v>
      </c>
      <c r="JY7" s="244">
        <v>31</v>
      </c>
      <c r="JZ7" s="244">
        <v>36</v>
      </c>
      <c r="KA7" s="244">
        <v>27</v>
      </c>
      <c r="KB7" s="244">
        <v>24</v>
      </c>
      <c r="KC7" s="244">
        <v>15</v>
      </c>
      <c r="KD7" s="244">
        <v>39</v>
      </c>
      <c r="KE7" s="244">
        <v>37</v>
      </c>
      <c r="KF7" s="244">
        <v>42</v>
      </c>
      <c r="KG7" s="244">
        <v>44</v>
      </c>
      <c r="KH7" s="244">
        <v>24</v>
      </c>
      <c r="KI7" s="244">
        <v>16</v>
      </c>
      <c r="KJ7" s="244">
        <v>27</v>
      </c>
      <c r="KK7" s="244">
        <v>36</v>
      </c>
      <c r="KL7" s="244">
        <v>33</v>
      </c>
      <c r="KM7" s="244">
        <v>31</v>
      </c>
      <c r="KN7" s="244">
        <v>35</v>
      </c>
      <c r="KO7" s="244">
        <v>30</v>
      </c>
      <c r="KP7" s="244">
        <v>12</v>
      </c>
      <c r="KQ7" s="244">
        <v>15</v>
      </c>
      <c r="KR7" s="244">
        <v>39</v>
      </c>
      <c r="KS7" s="244">
        <v>31</v>
      </c>
      <c r="KT7" s="244">
        <v>45</v>
      </c>
      <c r="KU7" s="244">
        <v>34</v>
      </c>
      <c r="KV7" s="244">
        <v>32</v>
      </c>
      <c r="KW7" s="244">
        <v>13</v>
      </c>
      <c r="KX7" s="244">
        <v>14</v>
      </c>
      <c r="KY7" s="244">
        <v>35</v>
      </c>
      <c r="KZ7" s="244">
        <v>36</v>
      </c>
      <c r="LA7" s="244">
        <v>39</v>
      </c>
      <c r="LB7" s="244">
        <v>32</v>
      </c>
      <c r="LC7" s="244">
        <v>26</v>
      </c>
      <c r="LD7" s="244">
        <v>11</v>
      </c>
      <c r="LE7" s="244">
        <v>13</v>
      </c>
      <c r="LF7" s="244">
        <v>34</v>
      </c>
      <c r="LG7" s="244">
        <v>35</v>
      </c>
      <c r="LH7" s="244">
        <v>22</v>
      </c>
      <c r="LI7" s="244">
        <v>22</v>
      </c>
      <c r="LJ7" s="244">
        <v>24</v>
      </c>
      <c r="LK7" s="244">
        <v>8</v>
      </c>
      <c r="LL7" s="244">
        <v>17</v>
      </c>
      <c r="LM7" s="244">
        <v>30</v>
      </c>
      <c r="LN7" s="244">
        <v>40</v>
      </c>
      <c r="LO7" s="244">
        <v>44</v>
      </c>
      <c r="LP7" s="244">
        <v>26</v>
      </c>
      <c r="LQ7" s="244">
        <v>25</v>
      </c>
      <c r="LR7" s="244">
        <v>17</v>
      </c>
      <c r="LS7" s="244">
        <v>18</v>
      </c>
      <c r="LT7" s="244">
        <v>43</v>
      </c>
      <c r="LU7" s="244">
        <v>58</v>
      </c>
      <c r="LV7" s="244">
        <v>33</v>
      </c>
      <c r="LW7" s="244">
        <v>45</v>
      </c>
      <c r="LX7" s="244">
        <v>42</v>
      </c>
      <c r="LY7" s="244">
        <v>17</v>
      </c>
      <c r="LZ7" s="244">
        <v>25</v>
      </c>
      <c r="MA7" s="244">
        <v>55</v>
      </c>
      <c r="MB7" s="244">
        <v>45</v>
      </c>
      <c r="MC7" s="244">
        <v>30</v>
      </c>
      <c r="MD7" s="244">
        <v>48</v>
      </c>
      <c r="ME7" s="244">
        <v>51</v>
      </c>
      <c r="MF7" s="244">
        <v>20</v>
      </c>
      <c r="MG7" s="244">
        <v>31</v>
      </c>
      <c r="MH7" s="244">
        <v>52</v>
      </c>
      <c r="MI7" s="244">
        <v>40</v>
      </c>
      <c r="MJ7" s="244">
        <v>57</v>
      </c>
      <c r="MK7" s="244">
        <v>44</v>
      </c>
      <c r="ML7" s="244">
        <v>37</v>
      </c>
      <c r="MM7" s="244">
        <v>20</v>
      </c>
      <c r="MN7" s="244">
        <v>28</v>
      </c>
      <c r="MO7" s="244">
        <v>55</v>
      </c>
      <c r="MP7" s="244">
        <v>51</v>
      </c>
      <c r="MQ7" s="244">
        <v>54</v>
      </c>
      <c r="MR7" s="244">
        <v>45</v>
      </c>
      <c r="MS7" s="244">
        <v>37</v>
      </c>
      <c r="MT7" s="244">
        <v>21</v>
      </c>
      <c r="MU7" s="244">
        <v>18</v>
      </c>
      <c r="MV7" s="244">
        <v>59</v>
      </c>
      <c r="MW7" s="244">
        <v>49</v>
      </c>
      <c r="MX7" s="244">
        <v>59</v>
      </c>
      <c r="MY7" s="244">
        <v>49</v>
      </c>
      <c r="MZ7" s="244">
        <v>54</v>
      </c>
      <c r="NA7" s="244">
        <v>33</v>
      </c>
      <c r="NB7" s="244">
        <v>11</v>
      </c>
      <c r="NC7" s="244">
        <v>21</v>
      </c>
    </row>
    <row r="8" spans="1:367" s="182" customFormat="1" x14ac:dyDescent="0.3">
      <c r="A8" s="246" t="s">
        <v>11</v>
      </c>
      <c r="B8" s="247">
        <v>41.230807542242047</v>
      </c>
      <c r="C8" s="247">
        <v>67.568690612413334</v>
      </c>
      <c r="D8" s="247">
        <v>37.711604906178849</v>
      </c>
      <c r="E8" s="247">
        <v>31.418787390920574</v>
      </c>
      <c r="F8" s="247">
        <v>20.30354308320538</v>
      </c>
      <c r="G8" s="247">
        <v>22.021041876009967</v>
      </c>
      <c r="H8" s="247">
        <v>27.828703288335962</v>
      </c>
      <c r="I8" s="247">
        <v>46.319528365565134</v>
      </c>
      <c r="J8" s="247">
        <v>36.262354269883879</v>
      </c>
      <c r="K8" s="247">
        <v>41.141983649358068</v>
      </c>
      <c r="L8" s="247">
        <v>28.461662349027186</v>
      </c>
      <c r="M8" s="247">
        <v>19.774507977188406</v>
      </c>
      <c r="N8" s="247">
        <v>10.814841901981582</v>
      </c>
      <c r="O8" s="247">
        <v>35.587647979537174</v>
      </c>
      <c r="P8" s="247">
        <v>36.736673857884306</v>
      </c>
      <c r="Q8" s="247">
        <v>32.000939184882156</v>
      </c>
      <c r="R8" s="247">
        <v>31.211117129357831</v>
      </c>
      <c r="S8" s="247">
        <v>20.246518143973866</v>
      </c>
      <c r="T8" s="247">
        <v>12.145423817383566</v>
      </c>
      <c r="U8" s="247">
        <v>13.653475870767741</v>
      </c>
      <c r="V8" s="247">
        <v>29.390404973022058</v>
      </c>
      <c r="W8" s="247">
        <v>41.967512909821764</v>
      </c>
      <c r="X8" s="247">
        <v>34.582694455447857</v>
      </c>
      <c r="Y8" s="247">
        <v>32.447012774945499</v>
      </c>
      <c r="Z8" s="247">
        <v>34.227931827269252</v>
      </c>
      <c r="AA8" s="247">
        <v>16.13663662023222</v>
      </c>
      <c r="AB8" s="247">
        <v>13.031708620579897</v>
      </c>
      <c r="AC8" s="247">
        <v>22.697702292000116</v>
      </c>
      <c r="AD8" s="247">
        <v>20.548697027565158</v>
      </c>
      <c r="AE8" s="247">
        <v>19.134192602328078</v>
      </c>
      <c r="AF8" s="247">
        <v>35.975652700691278</v>
      </c>
      <c r="AG8" s="247">
        <v>17.773600335223296</v>
      </c>
      <c r="AH8" s="247">
        <v>15.072407248154537</v>
      </c>
      <c r="AI8" s="247">
        <v>28.550485917475697</v>
      </c>
      <c r="AJ8" s="247">
        <v>38.658529107279293</v>
      </c>
      <c r="AK8" s="247">
        <v>31.768591261833834</v>
      </c>
      <c r="AL8" s="247">
        <v>36.351817005809544</v>
      </c>
      <c r="AM8" s="247">
        <v>23.438318221463501</v>
      </c>
      <c r="AN8" s="247">
        <v>19.286499034113298</v>
      </c>
      <c r="AO8" s="247">
        <v>14.826795708664466</v>
      </c>
      <c r="AP8" s="247">
        <v>15.259975316252577</v>
      </c>
      <c r="AQ8" s="247">
        <v>43.901431746755819</v>
      </c>
      <c r="AR8" s="247">
        <v>38.508662220868956</v>
      </c>
      <c r="AS8" s="247">
        <v>34.204912898359325</v>
      </c>
      <c r="AT8" s="247">
        <v>56.946978451042895</v>
      </c>
      <c r="AU8" s="247">
        <v>20.501564979252425</v>
      </c>
      <c r="AV8" s="247">
        <v>13.857341303015403</v>
      </c>
      <c r="AW8" s="247">
        <v>17.881801772127041</v>
      </c>
      <c r="AX8" s="247">
        <v>35.424105340996618</v>
      </c>
      <c r="AY8" s="247">
        <v>27.427140757636501</v>
      </c>
      <c r="AZ8" s="247">
        <v>34.838892968530722</v>
      </c>
      <c r="BA8" s="247">
        <v>38.600383006168897</v>
      </c>
      <c r="BB8" s="247">
        <v>20.122302345558179</v>
      </c>
      <c r="BC8" s="247">
        <v>14.528664607465023</v>
      </c>
      <c r="BD8" s="247">
        <v>15.477196327836833</v>
      </c>
      <c r="BE8" s="247">
        <v>32.762514454685373</v>
      </c>
      <c r="BF8" s="247">
        <v>27.708492859783572</v>
      </c>
      <c r="BG8" s="247">
        <v>53.270831884389324</v>
      </c>
      <c r="BH8" s="247">
        <v>41.84305976744789</v>
      </c>
      <c r="BI8" s="247">
        <v>23.916555109636466</v>
      </c>
      <c r="BJ8" s="247">
        <v>14.978477581265466</v>
      </c>
      <c r="BK8" s="247">
        <v>21.818345881277704</v>
      </c>
      <c r="BL8" s="247">
        <v>39.197849969455042</v>
      </c>
      <c r="BM8" s="247">
        <v>41.070307766971226</v>
      </c>
      <c r="BN8" s="247">
        <v>45.304727065958389</v>
      </c>
      <c r="BO8" s="247">
        <v>37.728359197075761</v>
      </c>
      <c r="BP8" s="247">
        <v>33.446916193372459</v>
      </c>
      <c r="BQ8" s="247">
        <v>15.562397109754111</v>
      </c>
      <c r="BR8" s="247">
        <v>22.819232374020483</v>
      </c>
      <c r="BS8" s="247">
        <v>43.712125622204219</v>
      </c>
      <c r="BT8" s="247">
        <v>43.91867071409974</v>
      </c>
      <c r="BU8" s="247">
        <v>25.585956944905707</v>
      </c>
      <c r="BV8" s="247">
        <v>42.369337609754517</v>
      </c>
      <c r="BW8" s="247">
        <v>29.66624298954553</v>
      </c>
      <c r="BX8" s="247">
        <v>32.583835279728362</v>
      </c>
      <c r="BY8" s="247">
        <v>23.585490173440039</v>
      </c>
      <c r="BZ8" s="247">
        <v>43.02244461970087</v>
      </c>
      <c r="CA8" s="247">
        <v>44.882003553770616</v>
      </c>
      <c r="CB8" s="247">
        <v>35.069070729326711</v>
      </c>
      <c r="CC8" s="247">
        <v>54.356790223814798</v>
      </c>
      <c r="CD8" s="247">
        <v>50.322384946623714</v>
      </c>
      <c r="CE8" s="247">
        <v>41.069654659961287</v>
      </c>
      <c r="CF8" s="247">
        <v>23.585490173440039</v>
      </c>
      <c r="CG8" s="247">
        <v>41.069654659961287</v>
      </c>
      <c r="CH8" s="247">
        <v>36.113062284725949</v>
      </c>
      <c r="CI8" s="247">
        <v>18.858628188953336</v>
      </c>
      <c r="CJ8" s="247">
        <v>21.495221188106747</v>
      </c>
      <c r="CK8" s="247">
        <v>15.713428105804201</v>
      </c>
      <c r="CL8" s="247">
        <v>9.6739487809278994</v>
      </c>
      <c r="CM8" s="247">
        <v>17.764837224045685</v>
      </c>
      <c r="CN8" s="247">
        <v>9.368656780927898</v>
      </c>
      <c r="CO8" s="247">
        <v>17.764837224045685</v>
      </c>
      <c r="CP8" s="247">
        <v>17.329005172629167</v>
      </c>
      <c r="CQ8" s="247">
        <v>29.968006511376608</v>
      </c>
      <c r="CR8" s="247">
        <v>30.386755468959873</v>
      </c>
      <c r="CS8" s="247">
        <v>23.046780614739173</v>
      </c>
      <c r="CT8" s="247">
        <v>24.516298953195502</v>
      </c>
      <c r="CU8" s="247">
        <v>51.699908313873578</v>
      </c>
      <c r="CV8" s="247">
        <v>34.471781968743656</v>
      </c>
      <c r="CW8" s="248">
        <v>43.395252062445401</v>
      </c>
      <c r="CX8" s="247">
        <v>33.676166696676134</v>
      </c>
      <c r="CY8" s="247">
        <v>27.930768033726388</v>
      </c>
      <c r="CZ8" s="247">
        <v>16.512909504260264</v>
      </c>
      <c r="DA8" s="247">
        <v>22.452490110216388</v>
      </c>
      <c r="DB8" s="247">
        <v>37.661012952933795</v>
      </c>
      <c r="DC8" s="247">
        <v>30.320329555637656</v>
      </c>
      <c r="DD8" s="247">
        <v>39.104492333367816</v>
      </c>
      <c r="DE8" s="247">
        <v>43.133445396071437</v>
      </c>
      <c r="DF8" s="247">
        <v>35.723324777382466</v>
      </c>
      <c r="DG8" s="247">
        <v>17.499419741374069</v>
      </c>
      <c r="DH8" s="247">
        <v>24.045649215336478</v>
      </c>
      <c r="DI8" s="247">
        <v>57.066413567233383</v>
      </c>
      <c r="DJ8" s="247">
        <v>40.925093765703174</v>
      </c>
      <c r="DK8" s="247">
        <v>34.026895519017444</v>
      </c>
      <c r="DL8" s="247">
        <v>27.5221158149681</v>
      </c>
      <c r="DM8" s="247">
        <v>26.706405599371255</v>
      </c>
      <c r="DN8" s="247">
        <v>21.312798573375982</v>
      </c>
      <c r="DO8" s="247">
        <v>16.375352640504175</v>
      </c>
      <c r="DP8" s="247">
        <v>48.881323959785206</v>
      </c>
      <c r="DQ8" s="247">
        <v>41.389012344345559</v>
      </c>
      <c r="DR8" s="247">
        <v>44.417325448763272</v>
      </c>
      <c r="DS8" s="247">
        <v>19.669078810701382</v>
      </c>
      <c r="DT8" s="247">
        <v>19.394393166427406</v>
      </c>
      <c r="DU8" s="247">
        <v>22.09518351467457</v>
      </c>
      <c r="DV8" s="247">
        <v>31.306382183258567</v>
      </c>
      <c r="DW8" s="247">
        <v>54.554994466373095</v>
      </c>
      <c r="DX8" s="247">
        <v>50.086700193688884</v>
      </c>
      <c r="DY8" s="247">
        <v>54.662983489495268</v>
      </c>
      <c r="DZ8" s="247">
        <v>70.512028906035567</v>
      </c>
      <c r="EA8" s="247">
        <v>66.098226026920671</v>
      </c>
      <c r="EB8" s="247">
        <v>48.721268435070428</v>
      </c>
      <c r="EC8" s="247">
        <v>17.222261659954356</v>
      </c>
      <c r="ED8" s="247">
        <v>54.554994466373095</v>
      </c>
      <c r="EE8" s="247">
        <v>100.58548119953724</v>
      </c>
      <c r="EF8" s="247">
        <v>272.25026493117366</v>
      </c>
      <c r="EG8" s="247">
        <v>306.39284961741407</v>
      </c>
      <c r="EH8" s="247">
        <v>228.87574690959102</v>
      </c>
      <c r="EI8" s="247">
        <v>10.5806054832683</v>
      </c>
      <c r="EJ8" s="247">
        <v>23.473368578170948</v>
      </c>
      <c r="EK8" s="247">
        <v>30.184091354001097</v>
      </c>
      <c r="EL8" s="247">
        <v>41.6193338914265</v>
      </c>
      <c r="EM8" s="247">
        <v>31.5728765670064</v>
      </c>
      <c r="EN8" s="247">
        <v>33.014000018212023</v>
      </c>
      <c r="EO8" s="247">
        <v>28.186625680912968</v>
      </c>
      <c r="EP8" s="247">
        <v>11.818669820443569</v>
      </c>
      <c r="EQ8" s="247">
        <v>17.222261659954356</v>
      </c>
      <c r="ER8" s="247">
        <v>35.209887239920349</v>
      </c>
      <c r="ES8" s="247">
        <v>38.518293278057605</v>
      </c>
      <c r="ET8" s="247">
        <v>52.13733224165771</v>
      </c>
      <c r="EU8" s="247">
        <v>68.849130451822887</v>
      </c>
      <c r="EV8" s="247">
        <v>136.67009834915567</v>
      </c>
      <c r="EW8" s="247">
        <v>43.42288352975973</v>
      </c>
      <c r="EX8" s="247">
        <v>52.616228356748778</v>
      </c>
      <c r="EY8" s="247">
        <v>47.272932122243738</v>
      </c>
      <c r="EZ8" s="247">
        <v>44.68323438662577</v>
      </c>
      <c r="FA8" s="247">
        <v>48.703479497138595</v>
      </c>
      <c r="FB8" s="247">
        <v>43.998770139700554</v>
      </c>
      <c r="FC8" s="247">
        <v>39.382236496076615</v>
      </c>
      <c r="FD8" s="247">
        <v>50.235374527961596</v>
      </c>
      <c r="FE8" s="247">
        <v>22.345397980400861</v>
      </c>
      <c r="FF8" s="247">
        <v>42.308517111018695</v>
      </c>
      <c r="FG8" s="247">
        <v>31.592893605231552</v>
      </c>
      <c r="FH8" s="247">
        <v>46.602105371462102</v>
      </c>
      <c r="FI8" s="247">
        <v>38.259319951360581</v>
      </c>
      <c r="FJ8" s="247">
        <v>39.363986050706615</v>
      </c>
      <c r="FK8" s="247">
        <v>21.437303350806584</v>
      </c>
      <c r="FL8" s="247">
        <v>13.688395430718273</v>
      </c>
      <c r="FM8" s="247">
        <v>48.048857937481067</v>
      </c>
      <c r="FN8" s="247">
        <v>45.461376064298157</v>
      </c>
      <c r="FO8" s="247">
        <v>33.688921362476712</v>
      </c>
      <c r="FP8" s="247">
        <v>35.560864568127215</v>
      </c>
      <c r="FQ8" s="247">
        <v>22.137701170258271</v>
      </c>
      <c r="FR8" s="247">
        <v>17.157430917448075</v>
      </c>
      <c r="FS8" s="247">
        <v>20.625932021304443</v>
      </c>
      <c r="FT8" s="247">
        <v>29.42329913907653</v>
      </c>
      <c r="FU8" s="247">
        <v>35.382736943648148</v>
      </c>
      <c r="FV8" s="247">
        <v>43.11579150515783</v>
      </c>
      <c r="FW8" s="247">
        <v>34.492276948877311</v>
      </c>
      <c r="FX8" s="247">
        <v>25.27702242407732</v>
      </c>
      <c r="FY8" s="247">
        <v>13.510267806239209</v>
      </c>
      <c r="FZ8" s="247">
        <v>13.548208990253247</v>
      </c>
      <c r="GA8" s="247">
        <v>30.212415818883251</v>
      </c>
      <c r="GB8" s="247">
        <v>19.836130332361517</v>
      </c>
      <c r="GC8" s="247">
        <v>39.761740384001257</v>
      </c>
      <c r="GD8" s="247">
        <v>29.969402103225114</v>
      </c>
      <c r="GE8" s="247">
        <v>37.781979706585304</v>
      </c>
      <c r="GF8" s="247">
        <v>9.4680399635486161</v>
      </c>
      <c r="GG8" s="247">
        <v>34.695717373359031</v>
      </c>
      <c r="GH8" s="247">
        <v>38.008743378728724</v>
      </c>
      <c r="GI8" s="247">
        <v>47.281889159191913</v>
      </c>
      <c r="GJ8" s="247">
        <v>36.094122536090659</v>
      </c>
      <c r="GK8" s="247">
        <v>36.967731771861772</v>
      </c>
      <c r="GL8" s="247">
        <v>37.607923266345473</v>
      </c>
      <c r="GM8" s="247">
        <v>12.18167442471216</v>
      </c>
      <c r="GN8" s="247">
        <v>21.318937108972015</v>
      </c>
      <c r="GO8" s="247">
        <v>40.024576115188346</v>
      </c>
      <c r="GP8" s="247">
        <v>33.847148450419198</v>
      </c>
      <c r="GQ8" s="247">
        <v>37.797564236948823</v>
      </c>
      <c r="GR8" s="247">
        <v>35.666652711613885</v>
      </c>
      <c r="GS8" s="247">
        <v>30.671406397914708</v>
      </c>
      <c r="GT8" s="247">
        <v>16.691032019335871</v>
      </c>
      <c r="GU8" s="247">
        <v>28.045150371036549</v>
      </c>
      <c r="GV8" s="247">
        <v>44.214363283818408</v>
      </c>
      <c r="GW8" s="247">
        <v>40.725179553216051</v>
      </c>
      <c r="GX8" s="247">
        <v>29.449859388746685</v>
      </c>
      <c r="GY8" s="247">
        <v>42.728435819013519</v>
      </c>
      <c r="GZ8" s="247">
        <v>31.928325037795457</v>
      </c>
      <c r="HA8" s="247">
        <v>13.0167601022813</v>
      </c>
      <c r="HB8" s="247">
        <v>23.630525708173149</v>
      </c>
      <c r="HC8" s="247">
        <v>30.478788606904835</v>
      </c>
      <c r="HD8" s="247">
        <v>30.478788606904835</v>
      </c>
      <c r="HE8" s="247">
        <v>27.961274078405886</v>
      </c>
      <c r="HF8" s="247">
        <v>27.944110786948603</v>
      </c>
      <c r="HG8" s="247">
        <v>35.50906511017255</v>
      </c>
      <c r="HH8" s="247">
        <v>13.889428098947775</v>
      </c>
      <c r="HI8" s="247">
        <v>13.891167843937373</v>
      </c>
      <c r="HJ8" s="247">
        <v>48.540103031253096</v>
      </c>
      <c r="HK8" s="247">
        <v>36.591012519203012</v>
      </c>
      <c r="HL8" s="247">
        <v>26.314164891153712</v>
      </c>
      <c r="HM8" s="247">
        <v>30.47702670226176</v>
      </c>
      <c r="HN8" s="247">
        <v>33.511837862115023</v>
      </c>
      <c r="HO8" s="247">
        <v>28.685089362976701</v>
      </c>
      <c r="HP8" s="247">
        <v>24.569548615585695</v>
      </c>
      <c r="HQ8" s="247">
        <v>48.097859854897493</v>
      </c>
      <c r="HR8" s="247">
        <v>36.390419921902463</v>
      </c>
      <c r="HS8" s="247">
        <v>41.936378999740242</v>
      </c>
      <c r="HT8" s="247">
        <v>54.524825795467279</v>
      </c>
      <c r="HU8" s="247">
        <v>41.233174074945083</v>
      </c>
      <c r="HV8" s="247">
        <v>40.04315746619379</v>
      </c>
      <c r="HW8" s="247">
        <v>36.989588096319721</v>
      </c>
      <c r="HX8" s="247">
        <v>116.51959465276782</v>
      </c>
      <c r="HY8" s="247">
        <v>130.41859134915836</v>
      </c>
      <c r="HZ8" s="247">
        <v>174.05504915273295</v>
      </c>
      <c r="IA8" s="247">
        <v>207.79166206750392</v>
      </c>
      <c r="IB8" s="247">
        <v>258.93059616421721</v>
      </c>
      <c r="IC8" s="247">
        <v>172.31878365311502</v>
      </c>
      <c r="ID8" s="247">
        <v>210.77219318368176</v>
      </c>
      <c r="IE8" s="247">
        <v>98.541939802765697</v>
      </c>
      <c r="IF8" s="247">
        <v>66.676636654390848</v>
      </c>
      <c r="IG8" s="247">
        <v>47.577154179511076</v>
      </c>
      <c r="IH8" s="247">
        <v>39.417576203801495</v>
      </c>
      <c r="II8" s="247">
        <v>38.413917319302904</v>
      </c>
      <c r="IJ8" s="247">
        <v>43.19781249429299</v>
      </c>
      <c r="IK8" s="247">
        <v>18.768718306644715</v>
      </c>
      <c r="IL8" s="247">
        <v>40.31699433395687</v>
      </c>
      <c r="IM8" s="247">
        <v>46.967596831028096</v>
      </c>
      <c r="IN8" s="247">
        <v>40.000256128170228</v>
      </c>
      <c r="IO8" s="247">
        <v>39.768461350299091</v>
      </c>
      <c r="IP8" s="247">
        <v>27.662943083001213</v>
      </c>
      <c r="IQ8" s="247">
        <v>24.611638378960002</v>
      </c>
      <c r="IR8" s="247">
        <v>28.864748616093934</v>
      </c>
      <c r="IS8" s="247">
        <v>49.555671909106337</v>
      </c>
      <c r="IT8" s="247">
        <v>45.447973302810809</v>
      </c>
      <c r="IU8" s="247">
        <v>48.001135192296665</v>
      </c>
      <c r="IV8" s="247">
        <v>50.431201097260882</v>
      </c>
      <c r="IW8" s="247">
        <v>24.015414699544579</v>
      </c>
      <c r="IX8" s="247">
        <v>22.000167865227073</v>
      </c>
      <c r="IY8" s="247">
        <v>26.221424316892683</v>
      </c>
      <c r="IZ8" s="247">
        <v>42.030620013218453</v>
      </c>
      <c r="JA8" s="247">
        <v>40.596839737364952</v>
      </c>
      <c r="JB8" s="247">
        <v>46.773414715094127</v>
      </c>
      <c r="JC8" s="247">
        <v>47.343363520620422</v>
      </c>
      <c r="JD8" s="247">
        <v>28.666607272587633</v>
      </c>
      <c r="JE8" s="247">
        <v>16.078963065913378</v>
      </c>
      <c r="JF8" s="247">
        <v>16.525096027359449</v>
      </c>
      <c r="JG8" s="247">
        <v>44.268123486255583</v>
      </c>
      <c r="JH8" s="247">
        <v>36.547449755316514</v>
      </c>
      <c r="JI8" s="247">
        <v>50.326821461263023</v>
      </c>
      <c r="JJ8" s="247">
        <v>42.142738139471341</v>
      </c>
      <c r="JK8" s="247">
        <v>26.589092586450704</v>
      </c>
      <c r="JL8" s="247">
        <v>21.913964683084</v>
      </c>
      <c r="JM8" s="247">
        <v>15.535289134276193</v>
      </c>
      <c r="JN8" s="247">
        <v>44.687270990430811</v>
      </c>
      <c r="JO8" s="247">
        <v>53.837543634805634</v>
      </c>
      <c r="JP8" s="247">
        <v>53.19119039588093</v>
      </c>
      <c r="JQ8" s="247">
        <v>51.324259141155053</v>
      </c>
      <c r="JR8" s="247">
        <v>43.026309363494008</v>
      </c>
      <c r="JS8" s="247">
        <v>16.413336064593729</v>
      </c>
      <c r="JT8" s="247">
        <v>19.244845353239619</v>
      </c>
      <c r="JU8" s="247">
        <v>49.158349805400121</v>
      </c>
      <c r="JV8" s="247">
        <v>35.143939118463351</v>
      </c>
      <c r="JW8" s="247">
        <v>30.583402214966259</v>
      </c>
      <c r="JX8" s="247">
        <v>34.999869055667475</v>
      </c>
      <c r="JY8" s="247">
        <v>29.090754145428651</v>
      </c>
      <c r="JZ8" s="247">
        <v>26.204307634393672</v>
      </c>
      <c r="KA8" s="247">
        <v>14.461943501977155</v>
      </c>
      <c r="KB8" s="247">
        <v>38.695424998487361</v>
      </c>
      <c r="KC8" s="247">
        <v>42.400697728940692</v>
      </c>
      <c r="KD8" s="247">
        <v>41.768919671466143</v>
      </c>
      <c r="KE8" s="247">
        <v>40.408382541483256</v>
      </c>
      <c r="KF8" s="247">
        <v>26.854584960631897</v>
      </c>
      <c r="KG8" s="247">
        <v>13.553984442152011</v>
      </c>
      <c r="KH8" s="247">
        <v>26.880558681421292</v>
      </c>
      <c r="KI8" s="247">
        <v>36.642193027020262</v>
      </c>
      <c r="KJ8" s="247">
        <v>32.076050284503864</v>
      </c>
      <c r="KK8" s="247">
        <v>31.794263443133971</v>
      </c>
      <c r="KL8" s="247">
        <v>34.777504107902111</v>
      </c>
      <c r="KM8" s="247">
        <v>29.275186249163461</v>
      </c>
      <c r="KN8" s="247">
        <v>14.128022357727817</v>
      </c>
      <c r="KO8" s="247">
        <v>17.252156443180898</v>
      </c>
      <c r="KP8" s="247">
        <v>38.041223584935636</v>
      </c>
      <c r="KQ8" s="247">
        <v>29.095799400546014</v>
      </c>
      <c r="KR8" s="247">
        <v>50.536078175042185</v>
      </c>
      <c r="KS8" s="247">
        <v>38.408920472795536</v>
      </c>
      <c r="KT8" s="247">
        <v>31.040446960245067</v>
      </c>
      <c r="KU8" s="247">
        <v>10.158560741018684</v>
      </c>
      <c r="KV8" s="247">
        <v>18.370844497250339</v>
      </c>
      <c r="KW8" s="247">
        <v>35.670674348213488</v>
      </c>
      <c r="KX8" s="247">
        <v>34.100438601007191</v>
      </c>
      <c r="KY8" s="247">
        <v>52.380260032338455</v>
      </c>
      <c r="KZ8" s="247">
        <v>29.812514171359926</v>
      </c>
      <c r="LA8" s="247">
        <v>26.870079347392906</v>
      </c>
      <c r="LB8" s="247">
        <v>13.192721511722695</v>
      </c>
      <c r="LC8" s="247">
        <v>20.295507896886701</v>
      </c>
      <c r="LD8" s="247">
        <v>33.46696726386768</v>
      </c>
      <c r="LE8" s="247">
        <v>38.344784419944162</v>
      </c>
      <c r="LF8" s="247">
        <v>20.432569656378742</v>
      </c>
      <c r="LG8" s="247">
        <v>19.901718918653785</v>
      </c>
      <c r="LH8" s="247">
        <v>24.466402670352295</v>
      </c>
      <c r="LI8" s="247">
        <v>7.4524695920731947</v>
      </c>
      <c r="LJ8" s="247">
        <v>16.045539031406463</v>
      </c>
      <c r="LK8" s="247">
        <v>27.965167661693442</v>
      </c>
      <c r="LL8" s="247">
        <v>47.361690992475907</v>
      </c>
      <c r="LM8" s="247">
        <v>48.061584566907726</v>
      </c>
      <c r="LN8" s="247">
        <v>27.101854297098036</v>
      </c>
      <c r="LO8" s="247">
        <v>24.667426584273958</v>
      </c>
      <c r="LP8" s="247">
        <v>18.156114407379469</v>
      </c>
      <c r="LQ8" s="247">
        <v>17.714529533528818</v>
      </c>
      <c r="LR8" s="247">
        <v>39.19614881063513</v>
      </c>
      <c r="LS8" s="247">
        <v>58.845884956068922</v>
      </c>
      <c r="LT8" s="247">
        <v>35.079727300557394</v>
      </c>
      <c r="LU8" s="247">
        <v>46.742452991899036</v>
      </c>
      <c r="LV8" s="247">
        <v>49.988708049406753</v>
      </c>
      <c r="LW8" s="247">
        <v>17.62297930699631</v>
      </c>
      <c r="LX8" s="247">
        <v>21.043230880967041</v>
      </c>
      <c r="LY8" s="247">
        <v>44.665486676672394</v>
      </c>
      <c r="LZ8" s="247">
        <v>39.428301365000955</v>
      </c>
      <c r="MA8" s="247">
        <v>22.975783575465144</v>
      </c>
      <c r="MB8" s="247">
        <v>35.463189196887562</v>
      </c>
      <c r="MC8" s="247">
        <v>41.163135211680434</v>
      </c>
      <c r="MD8" s="247">
        <v>13.135633758810574</v>
      </c>
      <c r="ME8" s="247">
        <v>22.004349251928272</v>
      </c>
      <c r="MF8" s="247">
        <v>40.631764527630956</v>
      </c>
      <c r="MG8" s="247">
        <v>31.004837411629872</v>
      </c>
      <c r="MH8" s="247">
        <v>42.354147413688331</v>
      </c>
      <c r="MI8" s="247">
        <v>34.524698039996665</v>
      </c>
      <c r="MJ8" s="247">
        <v>28.023869922688416</v>
      </c>
      <c r="MK8" s="247">
        <v>16.833439366068234</v>
      </c>
      <c r="ML8" s="247">
        <v>20.779096908209596</v>
      </c>
      <c r="MM8" s="247">
        <v>43.045046030708477</v>
      </c>
      <c r="MN8" s="247">
        <v>42.081263860053944</v>
      </c>
      <c r="MO8" s="247">
        <v>38.506411488939527</v>
      </c>
      <c r="MP8" s="247">
        <v>37.485821810446652</v>
      </c>
      <c r="MQ8" s="247">
        <v>25.886973805920245</v>
      </c>
      <c r="MR8" s="247">
        <v>13.26675793786208</v>
      </c>
      <c r="MS8" s="247">
        <v>11.453846192281516</v>
      </c>
      <c r="MT8" s="247">
        <v>29.379275622976852</v>
      </c>
      <c r="MU8" s="247">
        <v>42.386683027980126</v>
      </c>
      <c r="MV8" s="247">
        <v>36.160491522817956</v>
      </c>
      <c r="MW8" s="247">
        <v>27.193727519602014</v>
      </c>
      <c r="MX8" s="247">
        <v>22.515620397274915</v>
      </c>
      <c r="MY8" s="247">
        <v>13.181933733626922</v>
      </c>
      <c r="MZ8" s="247">
        <v>9.8121044445388659</v>
      </c>
      <c r="NA8" s="247">
        <v>25.138476826718158</v>
      </c>
      <c r="NB8" s="247">
        <v>54.663516703094423</v>
      </c>
      <c r="NC8" s="249">
        <v>49.4499584</v>
      </c>
    </row>
    <row r="9" spans="1:367" s="107" customFormat="1" x14ac:dyDescent="0.3">
      <c r="A9" s="97" t="s">
        <v>12</v>
      </c>
      <c r="B9" s="243">
        <f>(B6-B7)/B7</f>
        <v>2.8571428571428572</v>
      </c>
      <c r="C9" s="243">
        <f t="shared" ref="C9:BM9" si="27">(C6-C7)/C7</f>
        <v>0.23684210526315788</v>
      </c>
      <c r="D9" s="243">
        <f t="shared" si="27"/>
        <v>0.40540540540540543</v>
      </c>
      <c r="E9" s="243">
        <f t="shared" si="27"/>
        <v>-0.41818181818181815</v>
      </c>
      <c r="F9" s="243">
        <f t="shared" si="27"/>
        <v>-0.27027027027027029</v>
      </c>
      <c r="G9" s="243">
        <f t="shared" si="27"/>
        <v>-0.36666666666666664</v>
      </c>
      <c r="H9" s="243">
        <f t="shared" si="27"/>
        <v>2.1052631578947367</v>
      </c>
      <c r="I9" s="243">
        <f t="shared" si="27"/>
        <v>1.4285714285714286</v>
      </c>
      <c r="J9" s="243">
        <f t="shared" si="27"/>
        <v>0.38709677419354838</v>
      </c>
      <c r="K9" s="243">
        <f t="shared" si="27"/>
        <v>-9.7560975609756101E-2</v>
      </c>
      <c r="L9" s="243">
        <f t="shared" si="27"/>
        <v>-5.8823529411764705E-2</v>
      </c>
      <c r="M9" s="243">
        <f t="shared" si="27"/>
        <v>-0.28205128205128205</v>
      </c>
      <c r="N9" s="243">
        <f t="shared" si="27"/>
        <v>0.10344827586206896</v>
      </c>
      <c r="O9" s="243">
        <f t="shared" si="27"/>
        <v>2.875</v>
      </c>
      <c r="P9" s="243">
        <f t="shared" si="27"/>
        <v>2.8181818181818183</v>
      </c>
      <c r="Q9" s="243">
        <f t="shared" si="27"/>
        <v>0.27272727272727271</v>
      </c>
      <c r="R9" s="243">
        <f t="shared" si="27"/>
        <v>0.32432432432432434</v>
      </c>
      <c r="S9" s="243">
        <f t="shared" si="27"/>
        <v>9.375E-2</v>
      </c>
      <c r="T9" s="243">
        <f t="shared" si="27"/>
        <v>-0.41176470588235292</v>
      </c>
      <c r="U9" s="243">
        <f t="shared" si="27"/>
        <v>0.125</v>
      </c>
      <c r="V9" s="243">
        <f t="shared" si="27"/>
        <v>2.5714285714285716</v>
      </c>
      <c r="W9" s="243">
        <f t="shared" si="27"/>
        <v>2.6923076923076925</v>
      </c>
      <c r="X9" s="243">
        <f t="shared" si="27"/>
        <v>-0.10344827586206896</v>
      </c>
      <c r="Y9" s="243">
        <f t="shared" si="27"/>
        <v>4.5454545454545456E-2</v>
      </c>
      <c r="Z9" s="243">
        <f t="shared" si="27"/>
        <v>0.13793103448275862</v>
      </c>
      <c r="AA9" s="243">
        <f t="shared" si="27"/>
        <v>-0.60606060606060608</v>
      </c>
      <c r="AB9" s="243">
        <f t="shared" si="27"/>
        <v>-0.23333333333333334</v>
      </c>
      <c r="AC9" s="243">
        <f t="shared" si="27"/>
        <v>2.1666666666666665</v>
      </c>
      <c r="AD9" s="243">
        <f t="shared" si="27"/>
        <v>2</v>
      </c>
      <c r="AE9" s="243">
        <f t="shared" si="27"/>
        <v>0.46153846153846156</v>
      </c>
      <c r="AF9" s="243">
        <f t="shared" si="27"/>
        <v>0.8</v>
      </c>
      <c r="AG9" s="243">
        <f t="shared" si="27"/>
        <v>1.0625</v>
      </c>
      <c r="AH9" s="243">
        <f t="shared" si="27"/>
        <v>-0.54838709677419351</v>
      </c>
      <c r="AI9" s="243">
        <f t="shared" si="27"/>
        <v>-0.13333333333333333</v>
      </c>
      <c r="AJ9" s="243">
        <f t="shared" si="27"/>
        <v>2.0769230769230771</v>
      </c>
      <c r="AK9" s="243">
        <f t="shared" si="27"/>
        <v>0.36</v>
      </c>
      <c r="AL9" s="243">
        <f t="shared" si="27"/>
        <v>0.16216216216216217</v>
      </c>
      <c r="AM9" s="243">
        <f t="shared" si="27"/>
        <v>0.2</v>
      </c>
      <c r="AN9" s="243">
        <f t="shared" si="27"/>
        <v>0.25</v>
      </c>
      <c r="AO9" s="243">
        <f t="shared" si="27"/>
        <v>-0.29629629629629628</v>
      </c>
      <c r="AP9" s="243">
        <f t="shared" si="27"/>
        <v>-0.375</v>
      </c>
      <c r="AQ9" s="243">
        <f t="shared" si="27"/>
        <v>3.5</v>
      </c>
      <c r="AR9" s="243">
        <f t="shared" si="27"/>
        <v>3</v>
      </c>
      <c r="AS9" s="243">
        <f t="shared" si="27"/>
        <v>0.26666666666666666</v>
      </c>
      <c r="AT9" s="243">
        <f t="shared" si="27"/>
        <v>0.14285714285714285</v>
      </c>
      <c r="AU9" s="243">
        <f t="shared" si="27"/>
        <v>0.16666666666666666</v>
      </c>
      <c r="AV9" s="243">
        <f t="shared" si="27"/>
        <v>-0.55932203389830504</v>
      </c>
      <c r="AW9" s="243">
        <f t="shared" si="27"/>
        <v>0.30434782608695654</v>
      </c>
      <c r="AX9" s="243">
        <f t="shared" si="27"/>
        <v>2.3333333333333335</v>
      </c>
      <c r="AY9" s="243">
        <f t="shared" si="27"/>
        <v>2.4705882352941178</v>
      </c>
      <c r="AZ9" s="243">
        <f t="shared" si="27"/>
        <v>0.625</v>
      </c>
      <c r="BA9" s="243">
        <f t="shared" si="27"/>
        <v>0.3125</v>
      </c>
      <c r="BB9" s="243">
        <f t="shared" si="27"/>
        <v>-0.39583333333333331</v>
      </c>
      <c r="BC9" s="243">
        <f t="shared" si="27"/>
        <v>-0.65306122448979587</v>
      </c>
      <c r="BD9" s="243">
        <f t="shared" si="27"/>
        <v>0.26315789473684209</v>
      </c>
      <c r="BE9" s="243">
        <f t="shared" si="27"/>
        <v>4.7777777777777777</v>
      </c>
      <c r="BF9" s="243">
        <f t="shared" si="27"/>
        <v>1.4615384615384615</v>
      </c>
      <c r="BG9" s="243">
        <f t="shared" si="27"/>
        <v>0.22580645161290322</v>
      </c>
      <c r="BH9" s="243">
        <f t="shared" si="27"/>
        <v>0.34615384615384615</v>
      </c>
      <c r="BI9" s="243">
        <f t="shared" si="27"/>
        <v>7.6923076923076927E-2</v>
      </c>
      <c r="BJ9" s="243">
        <f t="shared" si="27"/>
        <v>-0.56756756756756754</v>
      </c>
      <c r="BK9" s="243">
        <f t="shared" si="27"/>
        <v>0.40740740740740738</v>
      </c>
      <c r="BL9" s="243">
        <f t="shared" si="27"/>
        <v>2.9333333333333331</v>
      </c>
      <c r="BM9" s="243">
        <f t="shared" si="27"/>
        <v>0.58333333333333337</v>
      </c>
      <c r="BN9" s="243">
        <f t="shared" ref="BN9:DY9" si="28">(BN6-BN7)/BN7</f>
        <v>0.38461538461538464</v>
      </c>
      <c r="BO9" s="243">
        <f t="shared" si="28"/>
        <v>-2.5000000000000001E-2</v>
      </c>
      <c r="BP9" s="243">
        <f t="shared" si="28"/>
        <v>-2.2222222222222223E-2</v>
      </c>
      <c r="BQ9" s="243">
        <f t="shared" si="28"/>
        <v>-0.42499999999999999</v>
      </c>
      <c r="BR9" s="243">
        <f t="shared" si="28"/>
        <v>-0.20689655172413793</v>
      </c>
      <c r="BS9" s="243">
        <f t="shared" si="28"/>
        <v>2.125</v>
      </c>
      <c r="BT9" s="243">
        <f t="shared" si="28"/>
        <v>1.7727272727272727</v>
      </c>
      <c r="BU9" s="243">
        <f t="shared" si="28"/>
        <v>-0.15217391304347827</v>
      </c>
      <c r="BV9" s="243">
        <f t="shared" si="28"/>
        <v>0.10204081632653061</v>
      </c>
      <c r="BW9" s="243">
        <f t="shared" si="28"/>
        <v>0.25925925925925924</v>
      </c>
      <c r="BX9" s="243">
        <f t="shared" si="28"/>
        <v>-0.34782608695652173</v>
      </c>
      <c r="BY9" s="243">
        <f t="shared" si="28"/>
        <v>0.28125</v>
      </c>
      <c r="BZ9" s="243">
        <f t="shared" si="28"/>
        <v>0.9285714285714286</v>
      </c>
      <c r="CA9" s="243">
        <f t="shared" si="28"/>
        <v>0.76190476190476186</v>
      </c>
      <c r="CB9" s="243">
        <f t="shared" si="28"/>
        <v>-0.26666666666666666</v>
      </c>
      <c r="CC9" s="243">
        <f t="shared" si="28"/>
        <v>0.17391304347826086</v>
      </c>
      <c r="CD9" s="243">
        <f t="shared" si="28"/>
        <v>0.51351351351351349</v>
      </c>
      <c r="CE9" s="243">
        <f t="shared" si="28"/>
        <v>-1.9230769230769232E-2</v>
      </c>
      <c r="CF9" s="243">
        <f t="shared" si="28"/>
        <v>-0.17777777777777778</v>
      </c>
      <c r="CG9" s="243">
        <f t="shared" si="28"/>
        <v>1.4</v>
      </c>
      <c r="CH9" s="243">
        <f t="shared" si="28"/>
        <v>0.72</v>
      </c>
      <c r="CI9" s="243">
        <f t="shared" si="28"/>
        <v>0.42857142857142855</v>
      </c>
      <c r="CJ9" s="243">
        <f t="shared" si="28"/>
        <v>0.65</v>
      </c>
      <c r="CK9" s="243">
        <f t="shared" si="28"/>
        <v>-0.23076923076923078</v>
      </c>
      <c r="CL9" s="243">
        <f t="shared" si="28"/>
        <v>0.1111111111111111</v>
      </c>
      <c r="CM9" s="243">
        <f t="shared" si="28"/>
        <v>0.81818181818181823</v>
      </c>
      <c r="CN9" s="243">
        <f t="shared" si="28"/>
        <v>-0.1111111111111111</v>
      </c>
      <c r="CO9" s="243">
        <f t="shared" si="28"/>
        <v>-5.8823529411764705E-2</v>
      </c>
      <c r="CP9" s="243">
        <f t="shared" si="28"/>
        <v>0.35294117647058826</v>
      </c>
      <c r="CQ9" s="243">
        <f t="shared" si="28"/>
        <v>0.41379310344827586</v>
      </c>
      <c r="CR9" s="243">
        <f t="shared" si="28"/>
        <v>-9.0909090909090912E-2</v>
      </c>
      <c r="CS9" s="243">
        <f t="shared" si="28"/>
        <v>-0.2413793103448276</v>
      </c>
      <c r="CT9" s="243">
        <f t="shared" si="28"/>
        <v>-0.23333333333333334</v>
      </c>
      <c r="CU9" s="243">
        <f t="shared" si="28"/>
        <v>1.8235294117647058</v>
      </c>
      <c r="CV9" s="243">
        <f t="shared" si="28"/>
        <v>0.25925925925925924</v>
      </c>
      <c r="CW9" s="243">
        <f t="shared" si="28"/>
        <v>0.11363636363636363</v>
      </c>
      <c r="CX9" s="243">
        <f t="shared" si="28"/>
        <v>3.125E-2</v>
      </c>
      <c r="CY9" s="243">
        <f t="shared" si="28"/>
        <v>-0.21276595744680851</v>
      </c>
      <c r="CZ9" s="243">
        <f t="shared" si="28"/>
        <v>-0.60526315789473684</v>
      </c>
      <c r="DA9" s="243">
        <f t="shared" si="28"/>
        <v>7.407407407407407E-2</v>
      </c>
      <c r="DB9" s="243">
        <f t="shared" si="28"/>
        <v>3.5555555555555554</v>
      </c>
      <c r="DC9" s="243">
        <f t="shared" si="28"/>
        <v>0.47826086956521741</v>
      </c>
      <c r="DD9" s="243">
        <f t="shared" si="28"/>
        <v>-0.43103448275862066</v>
      </c>
      <c r="DE9" s="243">
        <f t="shared" si="28"/>
        <v>0.4</v>
      </c>
      <c r="DF9" s="243">
        <f t="shared" si="28"/>
        <v>8.8235294117647065E-2</v>
      </c>
      <c r="DG9" s="243">
        <f t="shared" si="28"/>
        <v>-0.42857142857142855</v>
      </c>
      <c r="DH9" s="243">
        <f t="shared" si="28"/>
        <v>-0.36666666666666664</v>
      </c>
      <c r="DI9" s="243">
        <f t="shared" si="28"/>
        <v>1.263157894736842</v>
      </c>
      <c r="DJ9" s="243">
        <f t="shared" si="28"/>
        <v>0.77272727272727271</v>
      </c>
      <c r="DK9" s="243">
        <f t="shared" si="28"/>
        <v>-4.3478260869565216E-2</v>
      </c>
      <c r="DL9" s="243">
        <f t="shared" si="28"/>
        <v>7.1428571428571425E-2</v>
      </c>
      <c r="DM9" s="243">
        <f t="shared" si="28"/>
        <v>0.11428571428571428</v>
      </c>
      <c r="DN9" s="243">
        <f t="shared" si="28"/>
        <v>-0.20689655172413793</v>
      </c>
      <c r="DO9" s="243">
        <f t="shared" si="28"/>
        <v>0.5714285714285714</v>
      </c>
      <c r="DP9" s="243">
        <f t="shared" si="28"/>
        <v>2.8333333333333335</v>
      </c>
      <c r="DQ9" s="243">
        <f t="shared" si="28"/>
        <v>2</v>
      </c>
      <c r="DR9" s="243">
        <f t="shared" si="28"/>
        <v>-0.11764705882352941</v>
      </c>
      <c r="DS9" s="243">
        <f t="shared" si="28"/>
        <v>0.66666666666666663</v>
      </c>
      <c r="DT9" s="243">
        <f t="shared" si="28"/>
        <v>-0.17948717948717949</v>
      </c>
      <c r="DU9" s="243">
        <f t="shared" si="28"/>
        <v>-0.47499999999999998</v>
      </c>
      <c r="DV9" s="243">
        <f t="shared" si="28"/>
        <v>0.11764705882352941</v>
      </c>
      <c r="DW9" s="243">
        <f t="shared" si="28"/>
        <v>0.92307692307692313</v>
      </c>
      <c r="DX9" s="243">
        <f t="shared" si="28"/>
        <v>0.71875</v>
      </c>
      <c r="DY9" s="243">
        <f t="shared" si="28"/>
        <v>0.38596491228070173</v>
      </c>
      <c r="DZ9" s="243">
        <f t="shared" ref="DZ9:GK9" si="29">(DZ6-DZ7)/DZ7</f>
        <v>9.2592592592592587E-2</v>
      </c>
      <c r="EA9" s="243">
        <f t="shared" si="29"/>
        <v>3.7037037037037035E-2</v>
      </c>
      <c r="EB9" s="243">
        <f t="shared" si="29"/>
        <v>-0.37142857142857144</v>
      </c>
      <c r="EC9" s="243">
        <f t="shared" si="29"/>
        <v>0.1076923076923077</v>
      </c>
      <c r="ED9" s="243">
        <f t="shared" si="29"/>
        <v>2.125</v>
      </c>
      <c r="EE9" s="243">
        <f t="shared" si="29"/>
        <v>0.80808080808080807</v>
      </c>
      <c r="EF9" s="243">
        <f t="shared" si="29"/>
        <v>0.1141732283464567</v>
      </c>
      <c r="EG9" s="243">
        <f t="shared" si="29"/>
        <v>0.43728813559322033</v>
      </c>
      <c r="EH9" s="243">
        <f t="shared" si="29"/>
        <v>-0.32231404958677684</v>
      </c>
      <c r="EI9" s="243">
        <f t="shared" si="29"/>
        <v>-0.40384615384615385</v>
      </c>
      <c r="EJ9" s="243">
        <f t="shared" si="29"/>
        <v>0</v>
      </c>
      <c r="EK9" s="243">
        <f t="shared" si="29"/>
        <v>4.333333333333333</v>
      </c>
      <c r="EL9" s="243">
        <f t="shared" si="29"/>
        <v>0.64</v>
      </c>
      <c r="EM9" s="243">
        <f t="shared" si="29"/>
        <v>3.3333333333333333E-2</v>
      </c>
      <c r="EN9" s="243">
        <f t="shared" si="29"/>
        <v>0.35294117647058826</v>
      </c>
      <c r="EO9" s="243">
        <f t="shared" si="29"/>
        <v>0.14705882352941177</v>
      </c>
      <c r="EP9" s="243">
        <f t="shared" si="29"/>
        <v>-0.40625</v>
      </c>
      <c r="EQ9" s="243">
        <f t="shared" si="29"/>
        <v>3.4482758620689655E-2</v>
      </c>
      <c r="ER9" s="243">
        <f t="shared" si="29"/>
        <v>2.2307692307692308</v>
      </c>
      <c r="ES9" s="243">
        <f t="shared" si="29"/>
        <v>2.1578947368421053</v>
      </c>
      <c r="ET9" s="243">
        <f t="shared" si="29"/>
        <v>0.7567567567567568</v>
      </c>
      <c r="EU9" s="243">
        <f t="shared" si="29"/>
        <v>0.68292682926829273</v>
      </c>
      <c r="EV9" s="243">
        <f t="shared" si="29"/>
        <v>0.23333333333333334</v>
      </c>
      <c r="EW9" s="243">
        <f t="shared" si="29"/>
        <v>-0.12328767123287671</v>
      </c>
      <c r="EX9" s="243">
        <f t="shared" si="29"/>
        <v>-1.2500000000000001E-2</v>
      </c>
      <c r="EY9" s="243">
        <f t="shared" si="29"/>
        <v>4.3478260869565216E-2</v>
      </c>
      <c r="EZ9" s="243">
        <f t="shared" si="29"/>
        <v>-0.2</v>
      </c>
      <c r="FA9" s="243">
        <f t="shared" si="29"/>
        <v>9.0909090909090912E-2</v>
      </c>
      <c r="FB9" s="243">
        <f t="shared" si="29"/>
        <v>0.13636363636363635</v>
      </c>
      <c r="FC9" s="243">
        <f t="shared" si="29"/>
        <v>-0.02</v>
      </c>
      <c r="FD9" s="243">
        <f t="shared" si="29"/>
        <v>-0.21428571428571427</v>
      </c>
      <c r="FE9" s="243">
        <f t="shared" si="29"/>
        <v>0.14634146341463414</v>
      </c>
      <c r="FF9" s="243">
        <f t="shared" si="29"/>
        <v>2.4117647058823528</v>
      </c>
      <c r="FG9" s="243">
        <f t="shared" si="29"/>
        <v>1.0434782608695652</v>
      </c>
      <c r="FH9" s="243">
        <f t="shared" si="29"/>
        <v>0</v>
      </c>
      <c r="FI9" s="243">
        <f t="shared" si="29"/>
        <v>0.68965517241379315</v>
      </c>
      <c r="FJ9" s="243">
        <f t="shared" si="29"/>
        <v>-0.30952380952380953</v>
      </c>
      <c r="FK9" s="243">
        <f t="shared" si="29"/>
        <v>-0.44117647058823528</v>
      </c>
      <c r="FL9" s="243">
        <f t="shared" si="29"/>
        <v>-0.35135135135135137</v>
      </c>
      <c r="FM9" s="243">
        <f t="shared" si="29"/>
        <v>0.77272727272727271</v>
      </c>
      <c r="FN9" s="243">
        <f t="shared" si="29"/>
        <v>1.6428571428571428</v>
      </c>
      <c r="FO9" s="243">
        <f t="shared" si="29"/>
        <v>0</v>
      </c>
      <c r="FP9" s="243">
        <f t="shared" si="29"/>
        <v>0.14285714285714285</v>
      </c>
      <c r="FQ9" s="243">
        <f t="shared" si="29"/>
        <v>0.15625</v>
      </c>
      <c r="FR9" s="243">
        <f t="shared" si="29"/>
        <v>-0.54285714285714282</v>
      </c>
      <c r="FS9" s="243">
        <f t="shared" si="29"/>
        <v>9.5238095238095233E-2</v>
      </c>
      <c r="FT9" s="243">
        <f t="shared" si="29"/>
        <v>1.2352941176470589</v>
      </c>
      <c r="FU9" s="243">
        <f t="shared" si="29"/>
        <v>1.6470588235294117</v>
      </c>
      <c r="FV9" s="243">
        <f t="shared" si="29"/>
        <v>0.7</v>
      </c>
      <c r="FW9" s="243">
        <f t="shared" si="29"/>
        <v>0.75</v>
      </c>
      <c r="FX9" s="243">
        <f t="shared" si="29"/>
        <v>0.26315789473684209</v>
      </c>
      <c r="FY9" s="243">
        <f t="shared" si="29"/>
        <v>-0.125</v>
      </c>
      <c r="FZ9" s="243">
        <f t="shared" si="29"/>
        <v>0.56521739130434778</v>
      </c>
      <c r="GA9" s="243">
        <f t="shared" si="29"/>
        <v>2.8571428571428572</v>
      </c>
      <c r="GB9" s="243">
        <f t="shared" si="29"/>
        <v>3.8181818181818183</v>
      </c>
      <c r="GC9" s="243">
        <f t="shared" si="29"/>
        <v>1.48</v>
      </c>
      <c r="GD9" s="243">
        <f>(GD6-GD7)/GD7</f>
        <v>1.9</v>
      </c>
      <c r="GE9" s="243">
        <f t="shared" si="29"/>
        <v>0.25641025641025639</v>
      </c>
      <c r="GF9" s="243">
        <f t="shared" si="29"/>
        <v>-0.4838709677419355</v>
      </c>
      <c r="GG9" s="243">
        <f t="shared" si="29"/>
        <v>-2.9411764705882353E-2</v>
      </c>
      <c r="GH9" s="243">
        <f t="shared" si="29"/>
        <v>3.9</v>
      </c>
      <c r="GI9" s="243">
        <f t="shared" si="29"/>
        <v>0.16129032258064516</v>
      </c>
      <c r="GJ9" s="243">
        <f t="shared" si="29"/>
        <v>0.15</v>
      </c>
      <c r="GK9" s="243">
        <f t="shared" si="29"/>
        <v>0.38095238095238093</v>
      </c>
      <c r="GL9" s="243">
        <f t="shared" ref="GL9:IW9" si="30">(GL6-GL7)/GL7</f>
        <v>0.44117647058823528</v>
      </c>
      <c r="GM9" s="243">
        <f t="shared" si="30"/>
        <v>-0.44117647058823528</v>
      </c>
      <c r="GN9" s="243">
        <f t="shared" si="30"/>
        <v>0.10344827586206896</v>
      </c>
      <c r="GO9" s="243">
        <f t="shared" si="30"/>
        <v>4.583333333333333</v>
      </c>
      <c r="GP9" s="243">
        <f t="shared" si="30"/>
        <v>0.95238095238095233</v>
      </c>
      <c r="GQ9" s="243">
        <f t="shared" si="30"/>
        <v>0.23529411764705882</v>
      </c>
      <c r="GR9" s="243">
        <f t="shared" si="30"/>
        <v>9.0909090909090912E-2</v>
      </c>
      <c r="GS9" s="243">
        <f t="shared" si="30"/>
        <v>-0.22857142857142856</v>
      </c>
      <c r="GT9" s="243">
        <f t="shared" si="30"/>
        <v>-0.70833333333333337</v>
      </c>
      <c r="GU9" s="243">
        <f t="shared" si="30"/>
        <v>-0.4</v>
      </c>
      <c r="GV9" s="243">
        <f t="shared" si="30"/>
        <v>0.3888888888888889</v>
      </c>
      <c r="GW9" s="243">
        <f t="shared" si="30"/>
        <v>0.73333333333333328</v>
      </c>
      <c r="GX9" s="243">
        <f t="shared" si="30"/>
        <v>-8.6956521739130432E-2</v>
      </c>
      <c r="GY9" s="243">
        <f t="shared" si="30"/>
        <v>5.4054054054054057E-2</v>
      </c>
      <c r="GZ9" s="243">
        <f t="shared" si="30"/>
        <v>0.17857142857142858</v>
      </c>
      <c r="HA9" s="243">
        <f t="shared" si="30"/>
        <v>-0.62790697674418605</v>
      </c>
      <c r="HB9" s="243">
        <f t="shared" si="30"/>
        <v>-0.25</v>
      </c>
      <c r="HC9" s="243">
        <f t="shared" si="30"/>
        <v>3</v>
      </c>
      <c r="HD9" s="243">
        <f t="shared" si="30"/>
        <v>-1</v>
      </c>
      <c r="HE9" s="243">
        <f t="shared" si="30"/>
        <v>-1</v>
      </c>
      <c r="HF9" s="243">
        <f t="shared" si="30"/>
        <v>-1</v>
      </c>
      <c r="HG9" s="243">
        <f t="shared" si="30"/>
        <v>-1</v>
      </c>
      <c r="HH9" s="243">
        <f t="shared" si="30"/>
        <v>-1</v>
      </c>
      <c r="HI9" s="243">
        <f t="shared" si="30"/>
        <v>-1</v>
      </c>
      <c r="HJ9" s="243">
        <f t="shared" si="30"/>
        <v>-1</v>
      </c>
      <c r="HK9" s="243">
        <f t="shared" si="30"/>
        <v>-1</v>
      </c>
      <c r="HL9" s="243">
        <f t="shared" si="30"/>
        <v>-1</v>
      </c>
      <c r="HM9" s="243">
        <f t="shared" si="30"/>
        <v>-1</v>
      </c>
      <c r="HN9" s="243">
        <f t="shared" si="30"/>
        <v>-1</v>
      </c>
      <c r="HO9" s="243">
        <f t="shared" si="30"/>
        <v>-1</v>
      </c>
      <c r="HP9" s="243">
        <f t="shared" si="30"/>
        <v>-1</v>
      </c>
      <c r="HQ9" s="243">
        <f t="shared" si="30"/>
        <v>-1</v>
      </c>
      <c r="HR9" s="243">
        <f t="shared" si="30"/>
        <v>-1</v>
      </c>
      <c r="HS9" s="243">
        <f t="shared" si="30"/>
        <v>-1</v>
      </c>
      <c r="HT9" s="243">
        <f t="shared" si="30"/>
        <v>-1</v>
      </c>
      <c r="HU9" s="243">
        <f t="shared" si="30"/>
        <v>-1</v>
      </c>
      <c r="HV9" s="243">
        <f t="shared" si="30"/>
        <v>-1</v>
      </c>
      <c r="HW9" s="243">
        <f t="shared" si="30"/>
        <v>-1</v>
      </c>
      <c r="HX9" s="243">
        <f t="shared" si="30"/>
        <v>-1</v>
      </c>
      <c r="HY9" s="243">
        <f t="shared" si="30"/>
        <v>-1</v>
      </c>
      <c r="HZ9" s="243">
        <f t="shared" si="30"/>
        <v>-1</v>
      </c>
      <c r="IA9" s="243">
        <f t="shared" si="30"/>
        <v>-1</v>
      </c>
      <c r="IB9" s="243">
        <f t="shared" si="30"/>
        <v>-1</v>
      </c>
      <c r="IC9" s="243">
        <f t="shared" si="30"/>
        <v>-1</v>
      </c>
      <c r="ID9" s="243">
        <f t="shared" si="30"/>
        <v>-1</v>
      </c>
      <c r="IE9" s="243">
        <f t="shared" si="30"/>
        <v>-1</v>
      </c>
      <c r="IF9" s="243">
        <f t="shared" si="30"/>
        <v>-1</v>
      </c>
      <c r="IG9" s="243">
        <f t="shared" si="30"/>
        <v>-1</v>
      </c>
      <c r="IH9" s="243">
        <f t="shared" si="30"/>
        <v>-1</v>
      </c>
      <c r="II9" s="243">
        <f t="shared" si="30"/>
        <v>-1</v>
      </c>
      <c r="IJ9" s="243">
        <f t="shared" si="30"/>
        <v>-1</v>
      </c>
      <c r="IK9" s="243">
        <f t="shared" si="30"/>
        <v>-1</v>
      </c>
      <c r="IL9" s="243">
        <f t="shared" si="30"/>
        <v>-1</v>
      </c>
      <c r="IM9" s="243">
        <f t="shared" si="30"/>
        <v>-1</v>
      </c>
      <c r="IN9" s="243">
        <f t="shared" si="30"/>
        <v>-1</v>
      </c>
      <c r="IO9" s="243">
        <f t="shared" si="30"/>
        <v>-1</v>
      </c>
      <c r="IP9" s="243">
        <f t="shared" si="30"/>
        <v>-1</v>
      </c>
      <c r="IQ9" s="243">
        <f t="shared" si="30"/>
        <v>-1</v>
      </c>
      <c r="IR9" s="243">
        <f t="shared" si="30"/>
        <v>-1</v>
      </c>
      <c r="IS9" s="243">
        <f t="shared" si="30"/>
        <v>-1</v>
      </c>
      <c r="IT9" s="243">
        <f t="shared" si="30"/>
        <v>-1</v>
      </c>
      <c r="IU9" s="243">
        <f t="shared" si="30"/>
        <v>-1</v>
      </c>
      <c r="IV9" s="243">
        <f t="shared" si="30"/>
        <v>-1</v>
      </c>
      <c r="IW9" s="243">
        <f t="shared" si="30"/>
        <v>-1</v>
      </c>
      <c r="IX9" s="243">
        <f t="shared" ref="IX9:LI9" si="31">(IX6-IX7)/IX7</f>
        <v>-1</v>
      </c>
      <c r="IY9" s="243">
        <f t="shared" si="31"/>
        <v>-1</v>
      </c>
      <c r="IZ9" s="243">
        <f t="shared" si="31"/>
        <v>-1</v>
      </c>
      <c r="JA9" s="243">
        <f t="shared" si="31"/>
        <v>-1</v>
      </c>
      <c r="JB9" s="243">
        <f t="shared" si="31"/>
        <v>-1</v>
      </c>
      <c r="JC9" s="243">
        <f t="shared" si="31"/>
        <v>-1</v>
      </c>
      <c r="JD9" s="243">
        <f t="shared" si="31"/>
        <v>-1</v>
      </c>
      <c r="JE9" s="243">
        <f t="shared" si="31"/>
        <v>-1</v>
      </c>
      <c r="JF9" s="243">
        <f t="shared" si="31"/>
        <v>-1</v>
      </c>
      <c r="JG9" s="243">
        <f t="shared" si="31"/>
        <v>-1</v>
      </c>
      <c r="JH9" s="243">
        <f t="shared" si="31"/>
        <v>-1</v>
      </c>
      <c r="JI9" s="243">
        <f t="shared" si="31"/>
        <v>-1</v>
      </c>
      <c r="JJ9" s="243">
        <f t="shared" si="31"/>
        <v>-1</v>
      </c>
      <c r="JK9" s="243">
        <f t="shared" si="31"/>
        <v>-1</v>
      </c>
      <c r="JL9" s="243">
        <f t="shared" si="31"/>
        <v>-1</v>
      </c>
      <c r="JM9" s="243">
        <f t="shared" si="31"/>
        <v>-1</v>
      </c>
      <c r="JN9" s="243">
        <f t="shared" si="31"/>
        <v>-1</v>
      </c>
      <c r="JO9" s="243">
        <f t="shared" si="31"/>
        <v>-1</v>
      </c>
      <c r="JP9" s="243">
        <f t="shared" si="31"/>
        <v>-1</v>
      </c>
      <c r="JQ9" s="243">
        <f t="shared" si="31"/>
        <v>-1</v>
      </c>
      <c r="JR9" s="243">
        <f t="shared" si="31"/>
        <v>-1</v>
      </c>
      <c r="JS9" s="243">
        <f t="shared" si="31"/>
        <v>-1</v>
      </c>
      <c r="JT9" s="243">
        <f t="shared" si="31"/>
        <v>-1</v>
      </c>
      <c r="JU9" s="243">
        <f t="shared" si="31"/>
        <v>-1</v>
      </c>
      <c r="JV9" s="243">
        <f t="shared" si="31"/>
        <v>-1</v>
      </c>
      <c r="JW9" s="243">
        <f t="shared" si="31"/>
        <v>-1</v>
      </c>
      <c r="JX9" s="243">
        <f t="shared" si="31"/>
        <v>-1</v>
      </c>
      <c r="JY9" s="243">
        <f t="shared" si="31"/>
        <v>-1</v>
      </c>
      <c r="JZ9" s="243">
        <f t="shared" si="31"/>
        <v>-1</v>
      </c>
      <c r="KA9" s="243">
        <f t="shared" si="31"/>
        <v>-1</v>
      </c>
      <c r="KB9" s="243">
        <f t="shared" si="31"/>
        <v>-1</v>
      </c>
      <c r="KC9" s="243">
        <f t="shared" si="31"/>
        <v>-1</v>
      </c>
      <c r="KD9" s="243">
        <f t="shared" si="31"/>
        <v>-1</v>
      </c>
      <c r="KE9" s="243">
        <f t="shared" si="31"/>
        <v>-1</v>
      </c>
      <c r="KF9" s="243">
        <f t="shared" si="31"/>
        <v>-1</v>
      </c>
      <c r="KG9" s="243">
        <f t="shared" si="31"/>
        <v>-1</v>
      </c>
      <c r="KH9" s="243">
        <f t="shared" si="31"/>
        <v>-1</v>
      </c>
      <c r="KI9" s="243">
        <f t="shared" si="31"/>
        <v>-1</v>
      </c>
      <c r="KJ9" s="243">
        <f t="shared" si="31"/>
        <v>-1</v>
      </c>
      <c r="KK9" s="243">
        <f t="shared" si="31"/>
        <v>-1</v>
      </c>
      <c r="KL9" s="243">
        <f t="shared" si="31"/>
        <v>-1</v>
      </c>
      <c r="KM9" s="243">
        <f t="shared" si="31"/>
        <v>-1</v>
      </c>
      <c r="KN9" s="243">
        <f t="shared" si="31"/>
        <v>-1</v>
      </c>
      <c r="KO9" s="243">
        <f t="shared" si="31"/>
        <v>-1</v>
      </c>
      <c r="KP9" s="243">
        <f t="shared" si="31"/>
        <v>-1</v>
      </c>
      <c r="KQ9" s="243">
        <f t="shared" si="31"/>
        <v>-1</v>
      </c>
      <c r="KR9" s="243">
        <f t="shared" si="31"/>
        <v>-1</v>
      </c>
      <c r="KS9" s="243">
        <f t="shared" si="31"/>
        <v>-1</v>
      </c>
      <c r="KT9" s="243">
        <f t="shared" si="31"/>
        <v>-1</v>
      </c>
      <c r="KU9" s="243">
        <f t="shared" si="31"/>
        <v>-1</v>
      </c>
      <c r="KV9" s="243">
        <f t="shared" si="31"/>
        <v>-1</v>
      </c>
      <c r="KW9" s="243">
        <f t="shared" si="31"/>
        <v>-1</v>
      </c>
      <c r="KX9" s="243">
        <f t="shared" si="31"/>
        <v>-1</v>
      </c>
      <c r="KY9" s="243">
        <f t="shared" si="31"/>
        <v>-1</v>
      </c>
      <c r="KZ9" s="243">
        <f t="shared" si="31"/>
        <v>-1</v>
      </c>
      <c r="LA9" s="243">
        <f t="shared" si="31"/>
        <v>-1</v>
      </c>
      <c r="LB9" s="243">
        <f t="shared" si="31"/>
        <v>-1</v>
      </c>
      <c r="LC9" s="243">
        <f t="shared" si="31"/>
        <v>-1</v>
      </c>
      <c r="LD9" s="243">
        <f t="shared" si="31"/>
        <v>-1</v>
      </c>
      <c r="LE9" s="243">
        <f t="shared" si="31"/>
        <v>-1</v>
      </c>
      <c r="LF9" s="243">
        <f t="shared" si="31"/>
        <v>-1</v>
      </c>
      <c r="LG9" s="243">
        <f t="shared" si="31"/>
        <v>-1</v>
      </c>
      <c r="LH9" s="243">
        <f t="shared" si="31"/>
        <v>-1</v>
      </c>
      <c r="LI9" s="243">
        <f t="shared" si="31"/>
        <v>-1</v>
      </c>
      <c r="LJ9" s="243">
        <f t="shared" ref="LJ9:NC9" si="32">(LJ6-LJ7)/LJ7</f>
        <v>-1</v>
      </c>
      <c r="LK9" s="243">
        <f t="shared" si="32"/>
        <v>-1</v>
      </c>
      <c r="LL9" s="243">
        <f t="shared" si="32"/>
        <v>-1</v>
      </c>
      <c r="LM9" s="243">
        <f t="shared" si="32"/>
        <v>-1</v>
      </c>
      <c r="LN9" s="243">
        <f t="shared" si="32"/>
        <v>-1</v>
      </c>
      <c r="LO9" s="243">
        <f t="shared" si="32"/>
        <v>-1</v>
      </c>
      <c r="LP9" s="243">
        <f t="shared" si="32"/>
        <v>-1</v>
      </c>
      <c r="LQ9" s="243">
        <f t="shared" si="32"/>
        <v>-1</v>
      </c>
      <c r="LR9" s="243">
        <f t="shared" si="32"/>
        <v>-1</v>
      </c>
      <c r="LS9" s="243">
        <f t="shared" si="32"/>
        <v>-1</v>
      </c>
      <c r="LT9" s="243">
        <f t="shared" si="32"/>
        <v>-1</v>
      </c>
      <c r="LU9" s="243">
        <f t="shared" si="32"/>
        <v>-1</v>
      </c>
      <c r="LV9" s="243">
        <f t="shared" si="32"/>
        <v>-1</v>
      </c>
      <c r="LW9" s="243">
        <f t="shared" si="32"/>
        <v>-1</v>
      </c>
      <c r="LX9" s="243">
        <f t="shared" si="32"/>
        <v>-1</v>
      </c>
      <c r="LY9" s="243">
        <f t="shared" si="32"/>
        <v>-1</v>
      </c>
      <c r="LZ9" s="243">
        <f t="shared" si="32"/>
        <v>-1</v>
      </c>
      <c r="MA9" s="243">
        <f t="shared" si="32"/>
        <v>-1</v>
      </c>
      <c r="MB9" s="243">
        <f t="shared" si="32"/>
        <v>-1</v>
      </c>
      <c r="MC9" s="243">
        <f t="shared" si="32"/>
        <v>-1</v>
      </c>
      <c r="MD9" s="243">
        <f t="shared" si="32"/>
        <v>-1</v>
      </c>
      <c r="ME9" s="243">
        <f t="shared" si="32"/>
        <v>-1</v>
      </c>
      <c r="MF9" s="243">
        <f t="shared" si="32"/>
        <v>-1</v>
      </c>
      <c r="MG9" s="243">
        <f t="shared" si="32"/>
        <v>-1</v>
      </c>
      <c r="MH9" s="243">
        <f t="shared" si="32"/>
        <v>-1</v>
      </c>
      <c r="MI9" s="243">
        <f t="shared" si="32"/>
        <v>-1</v>
      </c>
      <c r="MJ9" s="243">
        <f t="shared" si="32"/>
        <v>-1</v>
      </c>
      <c r="MK9" s="243">
        <f t="shared" si="32"/>
        <v>-1</v>
      </c>
      <c r="ML9" s="243">
        <f t="shared" si="32"/>
        <v>-1</v>
      </c>
      <c r="MM9" s="243">
        <f t="shared" si="32"/>
        <v>-1</v>
      </c>
      <c r="MN9" s="243">
        <f t="shared" si="32"/>
        <v>-1</v>
      </c>
      <c r="MO9" s="243">
        <f t="shared" si="32"/>
        <v>-1</v>
      </c>
      <c r="MP9" s="243">
        <f t="shared" si="32"/>
        <v>-1</v>
      </c>
      <c r="MQ9" s="243">
        <f t="shared" si="32"/>
        <v>-1</v>
      </c>
      <c r="MR9" s="243">
        <f t="shared" si="32"/>
        <v>-1</v>
      </c>
      <c r="MS9" s="243">
        <f t="shared" si="32"/>
        <v>-1</v>
      </c>
      <c r="MT9" s="243">
        <f t="shared" si="32"/>
        <v>-1</v>
      </c>
      <c r="MU9" s="243">
        <f t="shared" si="32"/>
        <v>-1</v>
      </c>
      <c r="MV9" s="243">
        <f t="shared" si="32"/>
        <v>-1</v>
      </c>
      <c r="MW9" s="243">
        <f t="shared" si="32"/>
        <v>-1</v>
      </c>
      <c r="MX9" s="243">
        <f t="shared" si="32"/>
        <v>-1</v>
      </c>
      <c r="MY9" s="243">
        <f t="shared" si="32"/>
        <v>-1</v>
      </c>
      <c r="MZ9" s="243">
        <f t="shared" si="32"/>
        <v>-1</v>
      </c>
      <c r="NA9" s="243">
        <f t="shared" si="32"/>
        <v>-1</v>
      </c>
      <c r="NB9" s="243">
        <f t="shared" si="32"/>
        <v>-1</v>
      </c>
      <c r="NC9" s="243">
        <f t="shared" si="32"/>
        <v>-1</v>
      </c>
    </row>
    <row r="10" spans="1:367" s="107" customFormat="1" x14ac:dyDescent="0.3">
      <c r="A10" s="169" t="s">
        <v>13</v>
      </c>
      <c r="B10" s="171">
        <f>(B6-B8)/B8</f>
        <v>0.96455041335325209</v>
      </c>
      <c r="C10" s="171">
        <f t="shared" ref="C10:BM10" si="33">(C6-C8)/C8</f>
        <v>-0.30441156141975867</v>
      </c>
      <c r="D10" s="171">
        <f t="shared" si="33"/>
        <v>0.37888589280060242</v>
      </c>
      <c r="E10" s="171">
        <f t="shared" si="33"/>
        <v>1.8498887364678661E-2</v>
      </c>
      <c r="F10" s="171">
        <f t="shared" si="33"/>
        <v>0.32981715995834116</v>
      </c>
      <c r="G10" s="171">
        <f t="shared" si="33"/>
        <v>-0.13718887112698935</v>
      </c>
      <c r="H10" s="171">
        <f t="shared" si="33"/>
        <v>1.1201131575803276</v>
      </c>
      <c r="I10" s="171">
        <f t="shared" si="33"/>
        <v>0.10104748039521108</v>
      </c>
      <c r="J10" s="171">
        <f t="shared" si="33"/>
        <v>0.18580276614063582</v>
      </c>
      <c r="K10" s="171">
        <f t="shared" si="33"/>
        <v>-0.10067535111235927</v>
      </c>
      <c r="L10" s="171">
        <f t="shared" si="33"/>
        <v>0.12431943038259512</v>
      </c>
      <c r="M10" s="171">
        <f t="shared" si="33"/>
        <v>0.41596443422513496</v>
      </c>
      <c r="N10" s="171">
        <f t="shared" si="33"/>
        <v>1.9588966986319702</v>
      </c>
      <c r="O10" s="171">
        <f t="shared" si="33"/>
        <v>0.7421775115807</v>
      </c>
      <c r="P10" s="171">
        <f t="shared" si="33"/>
        <v>0.1432717116001534</v>
      </c>
      <c r="Q10" s="171">
        <f t="shared" si="33"/>
        <v>0.31246147987561523</v>
      </c>
      <c r="R10" s="171">
        <f t="shared" si="33"/>
        <v>0.56995341746065131</v>
      </c>
      <c r="S10" s="171">
        <f t="shared" si="33"/>
        <v>0.72869229914563516</v>
      </c>
      <c r="T10" s="171">
        <f t="shared" si="33"/>
        <v>0.64671075301417602</v>
      </c>
      <c r="U10" s="171">
        <f t="shared" si="33"/>
        <v>0.97751841769518422</v>
      </c>
      <c r="V10" s="171">
        <f t="shared" si="33"/>
        <v>0.70123548981022321</v>
      </c>
      <c r="W10" s="171">
        <f t="shared" si="33"/>
        <v>0.14374182961808152</v>
      </c>
      <c r="X10" s="171">
        <f t="shared" si="33"/>
        <v>-0.24817888225871926</v>
      </c>
      <c r="Y10" s="171">
        <f t="shared" si="33"/>
        <v>0.41769599312759126</v>
      </c>
      <c r="Z10" s="171">
        <f t="shared" si="33"/>
        <v>-3.5875139446519634E-2</v>
      </c>
      <c r="AA10" s="171">
        <f t="shared" si="33"/>
        <v>-0.19437982610945612</v>
      </c>
      <c r="AB10" s="171">
        <f t="shared" si="33"/>
        <v>0.76492589495732022</v>
      </c>
      <c r="AC10" s="171">
        <f t="shared" si="33"/>
        <v>0.67417827192989621</v>
      </c>
      <c r="AD10" s="171">
        <f t="shared" si="33"/>
        <v>0.89793055723597681</v>
      </c>
      <c r="AE10" s="171">
        <f t="shared" si="33"/>
        <v>0.98597352863357812</v>
      </c>
      <c r="AF10" s="171">
        <f t="shared" si="33"/>
        <v>6.7677157969268844E-4</v>
      </c>
      <c r="AG10" s="171">
        <f t="shared" si="33"/>
        <v>0.85668628626701981</v>
      </c>
      <c r="AH10" s="171">
        <f t="shared" si="33"/>
        <v>-7.1150363077261095E-2</v>
      </c>
      <c r="AI10" s="171">
        <f t="shared" si="33"/>
        <v>-8.9332487189457951E-2</v>
      </c>
      <c r="AJ10" s="171">
        <f t="shared" si="33"/>
        <v>3.4700515609325445E-2</v>
      </c>
      <c r="AK10" s="171">
        <f t="shared" si="33"/>
        <v>7.0239461352727253E-2</v>
      </c>
      <c r="AL10" s="171">
        <f t="shared" si="33"/>
        <v>0.1828844757093705</v>
      </c>
      <c r="AM10" s="171">
        <f t="shared" si="33"/>
        <v>0.5359463789101222</v>
      </c>
      <c r="AN10" s="171">
        <f t="shared" si="33"/>
        <v>1.0739896820697925</v>
      </c>
      <c r="AO10" s="171">
        <f t="shared" si="33"/>
        <v>0.2814636670886887</v>
      </c>
      <c r="AP10" s="171">
        <f t="shared" si="33"/>
        <v>-0.34469094525011851</v>
      </c>
      <c r="AQ10" s="171">
        <f t="shared" si="33"/>
        <v>-0.17998118586052061</v>
      </c>
      <c r="AR10" s="171">
        <f t="shared" si="33"/>
        <v>0.35034553269471141</v>
      </c>
      <c r="AS10" s="171">
        <f t="shared" si="33"/>
        <v>0.66642728105687021</v>
      </c>
      <c r="AT10" s="171">
        <f t="shared" si="33"/>
        <v>-0.29759223249416383</v>
      </c>
      <c r="AU10" s="171">
        <f t="shared" si="33"/>
        <v>0.70718674576404217</v>
      </c>
      <c r="AV10" s="171">
        <f t="shared" si="33"/>
        <v>0.87626179015611849</v>
      </c>
      <c r="AW10" s="171">
        <f t="shared" si="33"/>
        <v>0.6776832884235412</v>
      </c>
      <c r="AX10" s="171">
        <f t="shared" si="33"/>
        <v>0.41146825074886434</v>
      </c>
      <c r="AY10" s="171">
        <f t="shared" si="33"/>
        <v>1.1511538705897628</v>
      </c>
      <c r="AZ10" s="171">
        <f t="shared" si="33"/>
        <v>0.49258473990463947</v>
      </c>
      <c r="BA10" s="171">
        <f t="shared" si="33"/>
        <v>8.8072105224650102E-2</v>
      </c>
      <c r="BB10" s="171">
        <f t="shared" si="33"/>
        <v>0.44118697264289414</v>
      </c>
      <c r="BC10" s="171">
        <f t="shared" si="33"/>
        <v>0.17010065682603559</v>
      </c>
      <c r="BD10" s="171">
        <f t="shared" si="33"/>
        <v>0.55066844741345711</v>
      </c>
      <c r="BE10" s="171">
        <f t="shared" si="33"/>
        <v>0.58717976521376158</v>
      </c>
      <c r="BF10" s="171">
        <f t="shared" si="33"/>
        <v>0.15488056899858207</v>
      </c>
      <c r="BG10" s="171">
        <f t="shared" si="33"/>
        <v>-0.28666404004222701</v>
      </c>
      <c r="BH10" s="171">
        <f t="shared" si="33"/>
        <v>-0.16354109392285643</v>
      </c>
      <c r="BI10" s="171">
        <f t="shared" si="33"/>
        <v>0.17073716810989351</v>
      </c>
      <c r="BJ10" s="171">
        <f t="shared" si="33"/>
        <v>6.8199348911949315E-2</v>
      </c>
      <c r="BK10" s="171">
        <f t="shared" si="33"/>
        <v>0.74165357020065181</v>
      </c>
      <c r="BL10" s="171">
        <f t="shared" si="33"/>
        <v>0.50518459675660277</v>
      </c>
      <c r="BM10" s="171">
        <f t="shared" si="33"/>
        <v>-7.4757359608597085E-2</v>
      </c>
      <c r="BN10" s="171">
        <f t="shared" ref="BN10:DY10" si="34">(BN6-BN8)/BN8</f>
        <v>0.19192860209448587</v>
      </c>
      <c r="BO10" s="171">
        <f t="shared" si="34"/>
        <v>3.37051711229149E-2</v>
      </c>
      <c r="BP10" s="171">
        <f t="shared" si="34"/>
        <v>0.31551739316160471</v>
      </c>
      <c r="BQ10" s="171">
        <f t="shared" si="34"/>
        <v>0.47792141774766761</v>
      </c>
      <c r="BR10" s="171">
        <f t="shared" si="34"/>
        <v>7.9217224758760547E-3</v>
      </c>
      <c r="BS10" s="171">
        <f t="shared" si="34"/>
        <v>0.14384737159983274</v>
      </c>
      <c r="BT10" s="171">
        <f t="shared" si="34"/>
        <v>0.3889309263728794</v>
      </c>
      <c r="BU10" s="171">
        <f t="shared" si="34"/>
        <v>0.5242736507365654</v>
      </c>
      <c r="BV10" s="171">
        <f t="shared" si="34"/>
        <v>0.27450659005742406</v>
      </c>
      <c r="BW10" s="171">
        <f t="shared" si="34"/>
        <v>0.14608378324082688</v>
      </c>
      <c r="BX10" s="171">
        <f t="shared" si="34"/>
        <v>-7.9298070885346753E-2</v>
      </c>
      <c r="BY10" s="171">
        <f t="shared" si="34"/>
        <v>0.73835691768537803</v>
      </c>
      <c r="BZ10" s="171">
        <f t="shared" si="34"/>
        <v>0.2551588008848823</v>
      </c>
      <c r="CA10" s="171">
        <f t="shared" si="34"/>
        <v>-0.17561612516534894</v>
      </c>
      <c r="CB10" s="171">
        <f t="shared" si="34"/>
        <v>-5.8999873287102496E-2</v>
      </c>
      <c r="CC10" s="171">
        <f t="shared" si="34"/>
        <v>-6.5638574747645976E-3</v>
      </c>
      <c r="CD10" s="171">
        <f t="shared" si="34"/>
        <v>0.11282484046410871</v>
      </c>
      <c r="CE10" s="171">
        <f t="shared" si="34"/>
        <v>0.24179276456687093</v>
      </c>
      <c r="CF10" s="171">
        <f t="shared" si="34"/>
        <v>0.5687611208380241</v>
      </c>
      <c r="CG10" s="171">
        <f t="shared" si="34"/>
        <v>0.7531191970355825</v>
      </c>
      <c r="CH10" s="171">
        <f t="shared" si="34"/>
        <v>0.19070489400692245</v>
      </c>
      <c r="CI10" s="171">
        <f t="shared" si="34"/>
        <v>6.0522525796188928E-2</v>
      </c>
      <c r="CJ10" s="171">
        <f t="shared" si="34"/>
        <v>0.53522495587339292</v>
      </c>
      <c r="CK10" s="171">
        <f t="shared" si="34"/>
        <v>0.27279673571755048</v>
      </c>
      <c r="CL10" s="171">
        <f t="shared" si="34"/>
        <v>1.0674080929009895</v>
      </c>
      <c r="CM10" s="171">
        <f t="shared" si="34"/>
        <v>0.12581949092834349</v>
      </c>
      <c r="CN10" s="171">
        <f t="shared" si="34"/>
        <v>0.70782219630158283</v>
      </c>
      <c r="CO10" s="171">
        <f t="shared" si="34"/>
        <v>-9.9344407257325199E-2</v>
      </c>
      <c r="CP10" s="171">
        <f t="shared" si="34"/>
        <v>0.32725449446619487</v>
      </c>
      <c r="CQ10" s="171">
        <f t="shared" si="34"/>
        <v>0.36812570380466819</v>
      </c>
      <c r="CR10" s="171">
        <f t="shared" si="34"/>
        <v>-1.272776454712133E-2</v>
      </c>
      <c r="CS10" s="171">
        <f t="shared" si="34"/>
        <v>-4.5419819463622731E-2</v>
      </c>
      <c r="CT10" s="171">
        <f t="shared" si="34"/>
        <v>-6.1848607576955032E-2</v>
      </c>
      <c r="CU10" s="171">
        <f t="shared" si="34"/>
        <v>-7.1565084630541106E-2</v>
      </c>
      <c r="CV10" s="171">
        <f t="shared" si="34"/>
        <v>-1.3686033671581914E-2</v>
      </c>
      <c r="CW10" s="171">
        <f t="shared" si="34"/>
        <v>0.12915578712365616</v>
      </c>
      <c r="CX10" s="171">
        <f t="shared" si="34"/>
        <v>-2.0078493575780766E-2</v>
      </c>
      <c r="CY10" s="171">
        <f t="shared" si="34"/>
        <v>0.32470399508250253</v>
      </c>
      <c r="CZ10" s="171">
        <f t="shared" si="34"/>
        <v>-9.1619802304974768E-2</v>
      </c>
      <c r="DA10" s="171">
        <f t="shared" si="34"/>
        <v>0.29161620192872717</v>
      </c>
      <c r="DB10" s="171">
        <f t="shared" si="34"/>
        <v>8.865898140443132E-2</v>
      </c>
      <c r="DC10" s="171">
        <f t="shared" si="34"/>
        <v>0.12135984332261847</v>
      </c>
      <c r="DD10" s="171">
        <f t="shared" si="34"/>
        <v>-0.15610718792425954</v>
      </c>
      <c r="DE10" s="171">
        <f t="shared" si="34"/>
        <v>-2.6277645703087524E-2</v>
      </c>
      <c r="DF10" s="171">
        <f t="shared" si="34"/>
        <v>3.5737861203384867E-2</v>
      </c>
      <c r="DG10" s="171">
        <f t="shared" si="34"/>
        <v>0.37147404626546204</v>
      </c>
      <c r="DH10" s="171">
        <f t="shared" si="34"/>
        <v>-0.20983626477085632</v>
      </c>
      <c r="DI10" s="171">
        <f t="shared" si="34"/>
        <v>-0.24649198517900364</v>
      </c>
      <c r="DJ10" s="171">
        <f t="shared" si="34"/>
        <v>-4.7039446671139407E-2</v>
      </c>
      <c r="DK10" s="171">
        <f t="shared" si="34"/>
        <v>0.29309475133894136</v>
      </c>
      <c r="DL10" s="171">
        <f t="shared" si="34"/>
        <v>0.63504871146303465</v>
      </c>
      <c r="DM10" s="171">
        <f t="shared" si="34"/>
        <v>0.46032381088820773</v>
      </c>
      <c r="DN10" s="171">
        <f t="shared" si="34"/>
        <v>7.9163767292938961E-2</v>
      </c>
      <c r="DO10" s="171">
        <f t="shared" si="34"/>
        <v>1.0152237771280126</v>
      </c>
      <c r="DP10" s="171">
        <f t="shared" si="34"/>
        <v>-5.8945292933466342E-2</v>
      </c>
      <c r="DQ10" s="171">
        <f t="shared" si="34"/>
        <v>-5.7720931450830786E-2</v>
      </c>
      <c r="DR10" s="171">
        <f t="shared" si="34"/>
        <v>1.3118181820939689E-2</v>
      </c>
      <c r="DS10" s="171">
        <f t="shared" si="34"/>
        <v>1.2878549846227059</v>
      </c>
      <c r="DT10" s="171">
        <f t="shared" si="34"/>
        <v>0.64996139479081427</v>
      </c>
      <c r="DU10" s="171">
        <f t="shared" si="34"/>
        <v>-4.9566617717712154E-2</v>
      </c>
      <c r="DV10" s="171">
        <f t="shared" si="34"/>
        <v>0.2138100077344906</v>
      </c>
      <c r="DW10" s="171">
        <f t="shared" si="34"/>
        <v>-8.3493628968851374E-2</v>
      </c>
      <c r="DX10" s="171">
        <f t="shared" si="34"/>
        <v>9.8095897460024936E-2</v>
      </c>
      <c r="DY10" s="171">
        <f t="shared" si="34"/>
        <v>0.44521932314912233</v>
      </c>
      <c r="DZ10" s="171">
        <f t="shared" ref="DZ10:GK10" si="35">(DZ6-DZ8)/DZ8</f>
        <v>-0.16326333371255725</v>
      </c>
      <c r="EA10" s="171">
        <f t="shared" si="35"/>
        <v>-0.15277605215619308</v>
      </c>
      <c r="EB10" s="171">
        <f t="shared" si="35"/>
        <v>-9.6903643659490113E-2</v>
      </c>
      <c r="EC10" s="171">
        <f t="shared" si="35"/>
        <v>3.1806355879156247</v>
      </c>
      <c r="ED10" s="171">
        <f t="shared" si="35"/>
        <v>1.7495191130934458</v>
      </c>
      <c r="EE10" s="171">
        <f t="shared" si="35"/>
        <v>0.77958088846746521</v>
      </c>
      <c r="EF10" s="171">
        <f t="shared" si="35"/>
        <v>3.948475521793865E-2</v>
      </c>
      <c r="EG10" s="171">
        <f t="shared" si="35"/>
        <v>0.38384430488322219</v>
      </c>
      <c r="EH10" s="171">
        <f t="shared" si="35"/>
        <v>-0.2834540041292265</v>
      </c>
      <c r="EI10" s="171">
        <f t="shared" si="35"/>
        <v>1.9298890360312577</v>
      </c>
      <c r="EJ10" s="171">
        <f t="shared" si="35"/>
        <v>-2.016619713504423E-2</v>
      </c>
      <c r="EK10" s="171">
        <f t="shared" si="35"/>
        <v>0.59024167522728122</v>
      </c>
      <c r="EL10" s="171">
        <f t="shared" si="35"/>
        <v>-1.4880917917671946E-2</v>
      </c>
      <c r="EM10" s="171">
        <f t="shared" si="35"/>
        <v>-1.8144579439589453E-2</v>
      </c>
      <c r="EN10" s="171">
        <f t="shared" si="35"/>
        <v>0.39334827572012809</v>
      </c>
      <c r="EO10" s="171">
        <f t="shared" si="35"/>
        <v>0.38363493528810311</v>
      </c>
      <c r="EP10" s="171">
        <f t="shared" si="35"/>
        <v>0.60762592480030098</v>
      </c>
      <c r="EQ10" s="171">
        <f t="shared" si="35"/>
        <v>0.74193149496484367</v>
      </c>
      <c r="ER10" s="171">
        <f t="shared" si="35"/>
        <v>0.19284676243953264</v>
      </c>
      <c r="ES10" s="171">
        <f t="shared" si="35"/>
        <v>0.55770141648980331</v>
      </c>
      <c r="ET10" s="171">
        <f t="shared" si="35"/>
        <v>0.24670743985755803</v>
      </c>
      <c r="EU10" s="171">
        <f t="shared" si="35"/>
        <v>2.1913065159578676E-3</v>
      </c>
      <c r="EV10" s="171">
        <f t="shared" si="35"/>
        <v>-0.45855018110143064</v>
      </c>
      <c r="EW10" s="171">
        <f t="shared" si="35"/>
        <v>0.47387724622520316</v>
      </c>
      <c r="EX10" s="171">
        <f t="shared" si="35"/>
        <v>0.50143791121560177</v>
      </c>
      <c r="EY10" s="171">
        <f t="shared" si="35"/>
        <v>1.538021538152377E-2</v>
      </c>
      <c r="EZ10" s="171">
        <f t="shared" si="35"/>
        <v>-1.5290620654584272E-2</v>
      </c>
      <c r="FA10" s="171">
        <f t="shared" si="35"/>
        <v>0.23194483473249777</v>
      </c>
      <c r="FB10" s="171">
        <f t="shared" si="35"/>
        <v>0.13639540017243512</v>
      </c>
      <c r="FC10" s="171">
        <f t="shared" si="35"/>
        <v>0.24421577745798001</v>
      </c>
      <c r="FD10" s="171">
        <f t="shared" si="35"/>
        <v>-0.34309238638935968</v>
      </c>
      <c r="FE10" s="171">
        <f t="shared" si="35"/>
        <v>1.1033413699421992</v>
      </c>
      <c r="FF10" s="171">
        <f t="shared" si="35"/>
        <v>0.37088236507572292</v>
      </c>
      <c r="FG10" s="171">
        <f t="shared" si="35"/>
        <v>0.48767632959765178</v>
      </c>
      <c r="FH10" s="171">
        <f t="shared" si="35"/>
        <v>-0.18458619632944318</v>
      </c>
      <c r="FI10" s="171">
        <f t="shared" si="35"/>
        <v>0.28073368952438627</v>
      </c>
      <c r="FJ10" s="171">
        <f t="shared" si="35"/>
        <v>-0.26328599033025452</v>
      </c>
      <c r="FK10" s="171">
        <f t="shared" si="35"/>
        <v>-0.11369449370202057</v>
      </c>
      <c r="FL10" s="171">
        <f t="shared" si="35"/>
        <v>0.7533099567054693</v>
      </c>
      <c r="FM10" s="171">
        <f t="shared" si="35"/>
        <v>-0.18832618143088892</v>
      </c>
      <c r="FN10" s="171">
        <f t="shared" si="35"/>
        <v>-0.18612230418038461</v>
      </c>
      <c r="FO10" s="171">
        <f t="shared" si="35"/>
        <v>3.8917204365693618E-2</v>
      </c>
      <c r="FP10" s="171">
        <f t="shared" si="35"/>
        <v>0.12483204460252437</v>
      </c>
      <c r="FQ10" s="171">
        <f t="shared" si="35"/>
        <v>0.67135691802132758</v>
      </c>
      <c r="FR10" s="171">
        <f t="shared" si="35"/>
        <v>-6.7459453750213672E-2</v>
      </c>
      <c r="FS10" s="171">
        <f t="shared" si="35"/>
        <v>0.11510112494520933</v>
      </c>
      <c r="FT10" s="171">
        <f t="shared" si="35"/>
        <v>0.29149351404761115</v>
      </c>
      <c r="FU10" s="171">
        <f t="shared" si="35"/>
        <v>0.27180664603952659</v>
      </c>
      <c r="FV10" s="171">
        <f t="shared" si="35"/>
        <v>0.18286127239248298</v>
      </c>
      <c r="FW10" s="171">
        <f t="shared" si="35"/>
        <v>0.62355184851960732</v>
      </c>
      <c r="FX10" s="171">
        <f t="shared" si="35"/>
        <v>0.89895784379564359</v>
      </c>
      <c r="FY10" s="171">
        <f t="shared" si="35"/>
        <v>1.0724977773622852</v>
      </c>
      <c r="FZ10" s="171">
        <f t="shared" si="35"/>
        <v>1.6571777882891277</v>
      </c>
      <c r="GA10" s="171">
        <f t="shared" si="35"/>
        <v>0.78734465736596682</v>
      </c>
      <c r="GB10" s="171">
        <f t="shared" si="35"/>
        <v>1.6718921035487206</v>
      </c>
      <c r="GC10" s="171">
        <f t="shared" si="35"/>
        <v>0.55928788330770973</v>
      </c>
      <c r="GD10" s="171">
        <f>(GD6-GD8)/GD8</f>
        <v>0.93530721100900482</v>
      </c>
      <c r="GE10" s="171">
        <f t="shared" si="35"/>
        <v>0.29691457092862245</v>
      </c>
      <c r="GF10" s="171">
        <f t="shared" si="35"/>
        <v>0.68989569769445802</v>
      </c>
      <c r="GG10" s="171">
        <f t="shared" si="35"/>
        <v>-4.8873967790073157E-2</v>
      </c>
      <c r="GH10" s="171">
        <f t="shared" si="35"/>
        <v>0.28917705886121037</v>
      </c>
      <c r="GI10" s="171">
        <f t="shared" si="35"/>
        <v>-0.23860910297402191</v>
      </c>
      <c r="GJ10" s="171">
        <f t="shared" si="35"/>
        <v>0.27444572046333621</v>
      </c>
      <c r="GK10" s="171">
        <f t="shared" si="35"/>
        <v>0.56893585892513632</v>
      </c>
      <c r="GL10" s="171">
        <f t="shared" ref="GL10:IW10" si="36">(GL6-GL8)/GL8</f>
        <v>0.30291693197132885</v>
      </c>
      <c r="GM10" s="171">
        <f t="shared" si="36"/>
        <v>0.55971989872393513</v>
      </c>
      <c r="GN10" s="171">
        <f t="shared" si="36"/>
        <v>0.50101291806583026</v>
      </c>
      <c r="GO10" s="171">
        <f t="shared" si="36"/>
        <v>0.67397150708549647</v>
      </c>
      <c r="GP10" s="171">
        <f t="shared" si="36"/>
        <v>0.21132804023531307</v>
      </c>
      <c r="GQ10" s="171">
        <f t="shared" si="36"/>
        <v>0.11118271369833686</v>
      </c>
      <c r="GR10" s="171">
        <f t="shared" si="36"/>
        <v>9.3461893125050457E-3</v>
      </c>
      <c r="GS10" s="171">
        <f t="shared" si="36"/>
        <v>-0.11970127324074453</v>
      </c>
      <c r="GT10" s="171">
        <f t="shared" si="36"/>
        <v>-0.16122622113590232</v>
      </c>
      <c r="GU10" s="171">
        <f t="shared" si="36"/>
        <v>-0.3581778039389874</v>
      </c>
      <c r="GV10" s="171">
        <f t="shared" si="36"/>
        <v>-0.43457288213060141</v>
      </c>
      <c r="GW10" s="171">
        <f t="shared" si="36"/>
        <v>0.27685133793089883</v>
      </c>
      <c r="GX10" s="171">
        <f t="shared" si="36"/>
        <v>0.42615281946130268</v>
      </c>
      <c r="GY10" s="171">
        <f t="shared" si="36"/>
        <v>-8.7258888549213418E-2</v>
      </c>
      <c r="GZ10" s="171">
        <f t="shared" si="36"/>
        <v>3.3565022936090073E-2</v>
      </c>
      <c r="HA10" s="171">
        <f t="shared" si="36"/>
        <v>0.22918451859582648</v>
      </c>
      <c r="HB10" s="171">
        <f t="shared" si="36"/>
        <v>1.5635466446650401E-2</v>
      </c>
      <c r="HC10" s="171">
        <f t="shared" si="36"/>
        <v>0.83734336433940315</v>
      </c>
      <c r="HD10" s="171">
        <f t="shared" si="36"/>
        <v>-1</v>
      </c>
      <c r="HE10" s="171">
        <f t="shared" si="36"/>
        <v>-1</v>
      </c>
      <c r="HF10" s="171">
        <f t="shared" si="36"/>
        <v>-1</v>
      </c>
      <c r="HG10" s="171">
        <f t="shared" si="36"/>
        <v>-1</v>
      </c>
      <c r="HH10" s="171">
        <f t="shared" si="36"/>
        <v>-1</v>
      </c>
      <c r="HI10" s="171">
        <f t="shared" si="36"/>
        <v>-1</v>
      </c>
      <c r="HJ10" s="171">
        <f t="shared" si="36"/>
        <v>-1</v>
      </c>
      <c r="HK10" s="171">
        <f t="shared" si="36"/>
        <v>-1</v>
      </c>
      <c r="HL10" s="171">
        <f t="shared" si="36"/>
        <v>-1</v>
      </c>
      <c r="HM10" s="171">
        <f t="shared" si="36"/>
        <v>-1</v>
      </c>
      <c r="HN10" s="171">
        <f t="shared" si="36"/>
        <v>-1</v>
      </c>
      <c r="HO10" s="171">
        <f t="shared" si="36"/>
        <v>-1</v>
      </c>
      <c r="HP10" s="171">
        <f t="shared" si="36"/>
        <v>-1</v>
      </c>
      <c r="HQ10" s="171">
        <f t="shared" si="36"/>
        <v>-1</v>
      </c>
      <c r="HR10" s="171">
        <f t="shared" si="36"/>
        <v>-1</v>
      </c>
      <c r="HS10" s="171">
        <f t="shared" si="36"/>
        <v>-1</v>
      </c>
      <c r="HT10" s="171">
        <f t="shared" si="36"/>
        <v>-1</v>
      </c>
      <c r="HU10" s="171">
        <f t="shared" si="36"/>
        <v>-1</v>
      </c>
      <c r="HV10" s="171">
        <f t="shared" si="36"/>
        <v>-1</v>
      </c>
      <c r="HW10" s="171">
        <f t="shared" si="36"/>
        <v>-1</v>
      </c>
      <c r="HX10" s="171">
        <f t="shared" si="36"/>
        <v>-1</v>
      </c>
      <c r="HY10" s="171">
        <f t="shared" si="36"/>
        <v>-1</v>
      </c>
      <c r="HZ10" s="171">
        <f t="shared" si="36"/>
        <v>-1</v>
      </c>
      <c r="IA10" s="171">
        <f t="shared" si="36"/>
        <v>-1</v>
      </c>
      <c r="IB10" s="171">
        <f t="shared" si="36"/>
        <v>-1</v>
      </c>
      <c r="IC10" s="171">
        <f t="shared" si="36"/>
        <v>-1</v>
      </c>
      <c r="ID10" s="171">
        <f t="shared" si="36"/>
        <v>-1</v>
      </c>
      <c r="IE10" s="171">
        <f t="shared" si="36"/>
        <v>-1</v>
      </c>
      <c r="IF10" s="171">
        <f t="shared" si="36"/>
        <v>-1</v>
      </c>
      <c r="IG10" s="171">
        <f t="shared" si="36"/>
        <v>-1</v>
      </c>
      <c r="IH10" s="171">
        <f t="shared" si="36"/>
        <v>-1</v>
      </c>
      <c r="II10" s="171">
        <f t="shared" si="36"/>
        <v>-1</v>
      </c>
      <c r="IJ10" s="171">
        <f t="shared" si="36"/>
        <v>-1</v>
      </c>
      <c r="IK10" s="171">
        <f t="shared" si="36"/>
        <v>-1</v>
      </c>
      <c r="IL10" s="171">
        <f t="shared" si="36"/>
        <v>-1</v>
      </c>
      <c r="IM10" s="171">
        <f t="shared" si="36"/>
        <v>-1</v>
      </c>
      <c r="IN10" s="171">
        <f t="shared" si="36"/>
        <v>-1</v>
      </c>
      <c r="IO10" s="171">
        <f t="shared" si="36"/>
        <v>-1</v>
      </c>
      <c r="IP10" s="171">
        <f t="shared" si="36"/>
        <v>-1</v>
      </c>
      <c r="IQ10" s="171">
        <f t="shared" si="36"/>
        <v>-1</v>
      </c>
      <c r="IR10" s="171">
        <f t="shared" si="36"/>
        <v>-1</v>
      </c>
      <c r="IS10" s="171">
        <f t="shared" si="36"/>
        <v>-1</v>
      </c>
      <c r="IT10" s="171">
        <f t="shared" si="36"/>
        <v>-1</v>
      </c>
      <c r="IU10" s="171">
        <f t="shared" si="36"/>
        <v>-1</v>
      </c>
      <c r="IV10" s="171">
        <f t="shared" si="36"/>
        <v>-1</v>
      </c>
      <c r="IW10" s="171">
        <f t="shared" si="36"/>
        <v>-1</v>
      </c>
      <c r="IX10" s="171">
        <f t="shared" ref="IX10:LI10" si="37">(IX6-IX8)/IX8</f>
        <v>-1</v>
      </c>
      <c r="IY10" s="171">
        <f t="shared" si="37"/>
        <v>-1</v>
      </c>
      <c r="IZ10" s="171">
        <f t="shared" si="37"/>
        <v>-1</v>
      </c>
      <c r="JA10" s="171">
        <f t="shared" si="37"/>
        <v>-1</v>
      </c>
      <c r="JB10" s="171">
        <f t="shared" si="37"/>
        <v>-1</v>
      </c>
      <c r="JC10" s="171">
        <f t="shared" si="37"/>
        <v>-1</v>
      </c>
      <c r="JD10" s="171">
        <f t="shared" si="37"/>
        <v>-1</v>
      </c>
      <c r="JE10" s="171">
        <f t="shared" si="37"/>
        <v>-1</v>
      </c>
      <c r="JF10" s="171">
        <f t="shared" si="37"/>
        <v>-1</v>
      </c>
      <c r="JG10" s="171">
        <f t="shared" si="37"/>
        <v>-1</v>
      </c>
      <c r="JH10" s="171">
        <f t="shared" si="37"/>
        <v>-1</v>
      </c>
      <c r="JI10" s="171">
        <f t="shared" si="37"/>
        <v>-1</v>
      </c>
      <c r="JJ10" s="171">
        <f t="shared" si="37"/>
        <v>-1</v>
      </c>
      <c r="JK10" s="171">
        <f t="shared" si="37"/>
        <v>-1</v>
      </c>
      <c r="JL10" s="171">
        <f t="shared" si="37"/>
        <v>-1</v>
      </c>
      <c r="JM10" s="171">
        <f t="shared" si="37"/>
        <v>-1</v>
      </c>
      <c r="JN10" s="171">
        <f t="shared" si="37"/>
        <v>-1</v>
      </c>
      <c r="JO10" s="171">
        <f t="shared" si="37"/>
        <v>-1</v>
      </c>
      <c r="JP10" s="171">
        <f t="shared" si="37"/>
        <v>-1</v>
      </c>
      <c r="JQ10" s="171">
        <f t="shared" si="37"/>
        <v>-1</v>
      </c>
      <c r="JR10" s="171">
        <f t="shared" si="37"/>
        <v>-1</v>
      </c>
      <c r="JS10" s="171">
        <f t="shared" si="37"/>
        <v>-1</v>
      </c>
      <c r="JT10" s="171">
        <f t="shared" si="37"/>
        <v>-1</v>
      </c>
      <c r="JU10" s="171">
        <f t="shared" si="37"/>
        <v>-1</v>
      </c>
      <c r="JV10" s="171">
        <f t="shared" si="37"/>
        <v>-1</v>
      </c>
      <c r="JW10" s="171">
        <f t="shared" si="37"/>
        <v>-1</v>
      </c>
      <c r="JX10" s="171">
        <f t="shared" si="37"/>
        <v>-1</v>
      </c>
      <c r="JY10" s="171">
        <f t="shared" si="37"/>
        <v>-1</v>
      </c>
      <c r="JZ10" s="171">
        <f t="shared" si="37"/>
        <v>-1</v>
      </c>
      <c r="KA10" s="171">
        <f t="shared" si="37"/>
        <v>-1</v>
      </c>
      <c r="KB10" s="171">
        <f t="shared" si="37"/>
        <v>-1</v>
      </c>
      <c r="KC10" s="171">
        <f t="shared" si="37"/>
        <v>-1</v>
      </c>
      <c r="KD10" s="171">
        <f t="shared" si="37"/>
        <v>-1</v>
      </c>
      <c r="KE10" s="171">
        <f t="shared" si="37"/>
        <v>-1</v>
      </c>
      <c r="KF10" s="171">
        <f t="shared" si="37"/>
        <v>-1</v>
      </c>
      <c r="KG10" s="171">
        <f t="shared" si="37"/>
        <v>-1</v>
      </c>
      <c r="KH10" s="171">
        <f t="shared" si="37"/>
        <v>-1</v>
      </c>
      <c r="KI10" s="171">
        <f t="shared" si="37"/>
        <v>-1</v>
      </c>
      <c r="KJ10" s="171">
        <f t="shared" si="37"/>
        <v>-1</v>
      </c>
      <c r="KK10" s="171">
        <f t="shared" si="37"/>
        <v>-1</v>
      </c>
      <c r="KL10" s="171">
        <f t="shared" si="37"/>
        <v>-1</v>
      </c>
      <c r="KM10" s="171">
        <f t="shared" si="37"/>
        <v>-1</v>
      </c>
      <c r="KN10" s="171">
        <f t="shared" si="37"/>
        <v>-1</v>
      </c>
      <c r="KO10" s="171">
        <f t="shared" si="37"/>
        <v>-1</v>
      </c>
      <c r="KP10" s="171">
        <f t="shared" si="37"/>
        <v>-1</v>
      </c>
      <c r="KQ10" s="171">
        <f t="shared" si="37"/>
        <v>-1</v>
      </c>
      <c r="KR10" s="171">
        <f t="shared" si="37"/>
        <v>-1</v>
      </c>
      <c r="KS10" s="171">
        <f t="shared" si="37"/>
        <v>-1</v>
      </c>
      <c r="KT10" s="171">
        <f t="shared" si="37"/>
        <v>-1</v>
      </c>
      <c r="KU10" s="171">
        <f t="shared" si="37"/>
        <v>-1</v>
      </c>
      <c r="KV10" s="171">
        <f t="shared" si="37"/>
        <v>-1</v>
      </c>
      <c r="KW10" s="171">
        <f t="shared" si="37"/>
        <v>-1</v>
      </c>
      <c r="KX10" s="171">
        <f t="shared" si="37"/>
        <v>-1</v>
      </c>
      <c r="KY10" s="171">
        <f t="shared" si="37"/>
        <v>-1</v>
      </c>
      <c r="KZ10" s="171">
        <f t="shared" si="37"/>
        <v>-1</v>
      </c>
      <c r="LA10" s="171">
        <f t="shared" si="37"/>
        <v>-1</v>
      </c>
      <c r="LB10" s="171">
        <f t="shared" si="37"/>
        <v>-1</v>
      </c>
      <c r="LC10" s="171">
        <f t="shared" si="37"/>
        <v>-1</v>
      </c>
      <c r="LD10" s="171">
        <f t="shared" si="37"/>
        <v>-1</v>
      </c>
      <c r="LE10" s="171">
        <f t="shared" si="37"/>
        <v>-1</v>
      </c>
      <c r="LF10" s="171">
        <f t="shared" si="37"/>
        <v>-1</v>
      </c>
      <c r="LG10" s="171">
        <f t="shared" si="37"/>
        <v>-1</v>
      </c>
      <c r="LH10" s="171">
        <f t="shared" si="37"/>
        <v>-1</v>
      </c>
      <c r="LI10" s="171">
        <f t="shared" si="37"/>
        <v>-1</v>
      </c>
      <c r="LJ10" s="171">
        <f t="shared" ref="LJ10:NC10" si="38">(LJ6-LJ8)/LJ8</f>
        <v>-1</v>
      </c>
      <c r="LK10" s="171">
        <f t="shared" si="38"/>
        <v>-1</v>
      </c>
      <c r="LL10" s="171">
        <f t="shared" si="38"/>
        <v>-1</v>
      </c>
      <c r="LM10" s="171">
        <f t="shared" si="38"/>
        <v>-1</v>
      </c>
      <c r="LN10" s="171">
        <f t="shared" si="38"/>
        <v>-1</v>
      </c>
      <c r="LO10" s="171">
        <f t="shared" si="38"/>
        <v>-1</v>
      </c>
      <c r="LP10" s="171">
        <f t="shared" si="38"/>
        <v>-1</v>
      </c>
      <c r="LQ10" s="171">
        <f t="shared" si="38"/>
        <v>-1</v>
      </c>
      <c r="LR10" s="171">
        <f t="shared" si="38"/>
        <v>-1</v>
      </c>
      <c r="LS10" s="171">
        <f t="shared" si="38"/>
        <v>-1</v>
      </c>
      <c r="LT10" s="171">
        <f t="shared" si="38"/>
        <v>-1</v>
      </c>
      <c r="LU10" s="171">
        <f t="shared" si="38"/>
        <v>-1</v>
      </c>
      <c r="LV10" s="171">
        <f t="shared" si="38"/>
        <v>-1</v>
      </c>
      <c r="LW10" s="171">
        <f t="shared" si="38"/>
        <v>-1</v>
      </c>
      <c r="LX10" s="171">
        <f t="shared" si="38"/>
        <v>-1</v>
      </c>
      <c r="LY10" s="171">
        <f t="shared" si="38"/>
        <v>-1</v>
      </c>
      <c r="LZ10" s="171">
        <f t="shared" si="38"/>
        <v>-1</v>
      </c>
      <c r="MA10" s="171">
        <f t="shared" si="38"/>
        <v>-1</v>
      </c>
      <c r="MB10" s="171">
        <f t="shared" si="38"/>
        <v>-1</v>
      </c>
      <c r="MC10" s="171">
        <f t="shared" si="38"/>
        <v>-1</v>
      </c>
      <c r="MD10" s="171">
        <f t="shared" si="38"/>
        <v>-1</v>
      </c>
      <c r="ME10" s="171">
        <f t="shared" si="38"/>
        <v>-1</v>
      </c>
      <c r="MF10" s="171">
        <f t="shared" si="38"/>
        <v>-1</v>
      </c>
      <c r="MG10" s="171">
        <f t="shared" si="38"/>
        <v>-1</v>
      </c>
      <c r="MH10" s="171">
        <f t="shared" si="38"/>
        <v>-1</v>
      </c>
      <c r="MI10" s="171">
        <f t="shared" si="38"/>
        <v>-1</v>
      </c>
      <c r="MJ10" s="171">
        <f t="shared" si="38"/>
        <v>-1</v>
      </c>
      <c r="MK10" s="171">
        <f t="shared" si="38"/>
        <v>-1</v>
      </c>
      <c r="ML10" s="171">
        <f t="shared" si="38"/>
        <v>-1</v>
      </c>
      <c r="MM10" s="171">
        <f t="shared" si="38"/>
        <v>-1</v>
      </c>
      <c r="MN10" s="171">
        <f t="shared" si="38"/>
        <v>-1</v>
      </c>
      <c r="MO10" s="171">
        <f t="shared" si="38"/>
        <v>-1</v>
      </c>
      <c r="MP10" s="171">
        <f t="shared" si="38"/>
        <v>-1</v>
      </c>
      <c r="MQ10" s="171">
        <f t="shared" si="38"/>
        <v>-1</v>
      </c>
      <c r="MR10" s="171">
        <f t="shared" si="38"/>
        <v>-1</v>
      </c>
      <c r="MS10" s="171">
        <f t="shared" si="38"/>
        <v>-1</v>
      </c>
      <c r="MT10" s="171">
        <f t="shared" si="38"/>
        <v>-1</v>
      </c>
      <c r="MU10" s="171">
        <f t="shared" si="38"/>
        <v>-1</v>
      </c>
      <c r="MV10" s="171">
        <f t="shared" si="38"/>
        <v>-1</v>
      </c>
      <c r="MW10" s="171">
        <f t="shared" si="38"/>
        <v>-1</v>
      </c>
      <c r="MX10" s="171">
        <f t="shared" si="38"/>
        <v>-1</v>
      </c>
      <c r="MY10" s="171">
        <f t="shared" si="38"/>
        <v>-1</v>
      </c>
      <c r="MZ10" s="171">
        <f t="shared" si="38"/>
        <v>-1</v>
      </c>
      <c r="NA10" s="171">
        <f t="shared" si="38"/>
        <v>-1</v>
      </c>
      <c r="NB10" s="171">
        <f t="shared" si="38"/>
        <v>-1</v>
      </c>
      <c r="NC10" s="171">
        <f t="shared" si="38"/>
        <v>-1</v>
      </c>
    </row>
    <row r="11" spans="1:367" s="107" customFormat="1" x14ac:dyDescent="0.3">
      <c r="A11" s="16" t="s">
        <v>14</v>
      </c>
      <c r="B11" s="52">
        <f>B6/B3</f>
        <v>4.5711060948081264E-2</v>
      </c>
      <c r="C11" s="52">
        <f>C6/C3</f>
        <v>2.476290832455216E-2</v>
      </c>
      <c r="D11" s="52">
        <f t="shared" ref="D11:BM11" si="39">D6/D3</f>
        <v>3.0970815961882073E-2</v>
      </c>
      <c r="E11" s="52">
        <f t="shared" si="39"/>
        <v>2.1534320323014805E-2</v>
      </c>
      <c r="F11" s="52">
        <f t="shared" si="39"/>
        <v>1.9189765458422176E-2</v>
      </c>
      <c r="G11" s="52">
        <f t="shared" si="39"/>
        <v>1.072234762979684E-2</v>
      </c>
      <c r="H11" s="52">
        <f t="shared" si="39"/>
        <v>3.7484116899618808E-2</v>
      </c>
      <c r="I11" s="52">
        <f t="shared" si="39"/>
        <v>3.7199124726477024E-2</v>
      </c>
      <c r="J11" s="52">
        <f t="shared" si="39"/>
        <v>1.841541755888651E-2</v>
      </c>
      <c r="K11" s="52">
        <f t="shared" si="39"/>
        <v>1.4847512038523275E-2</v>
      </c>
      <c r="L11" s="52">
        <f t="shared" si="39"/>
        <v>1.5384615384615385E-2</v>
      </c>
      <c r="M11" s="52">
        <f t="shared" si="39"/>
        <v>1.5792442188381276E-2</v>
      </c>
      <c r="N11" s="52">
        <f t="shared" si="39"/>
        <v>1.6931216931216932E-2</v>
      </c>
      <c r="O11" s="52">
        <f t="shared" si="39"/>
        <v>3.1860226104830421E-2</v>
      </c>
      <c r="P11" s="52">
        <f t="shared" si="39"/>
        <v>2.4866785079928951E-2</v>
      </c>
      <c r="Q11" s="52">
        <f t="shared" si="39"/>
        <v>2.551640340218712E-2</v>
      </c>
      <c r="R11" s="52">
        <f t="shared" si="39"/>
        <v>3.5610465116279071E-2</v>
      </c>
      <c r="S11" s="52">
        <f t="shared" si="39"/>
        <v>2.2208121827411168E-2</v>
      </c>
      <c r="T11" s="52">
        <f t="shared" si="39"/>
        <v>1.3089005235602094E-2</v>
      </c>
      <c r="U11" s="52">
        <f t="shared" si="39"/>
        <v>2.1176470588235293E-2</v>
      </c>
      <c r="V11" s="52">
        <f t="shared" si="39"/>
        <v>2.8818443804034581E-2</v>
      </c>
      <c r="W11" s="52">
        <f t="shared" si="39"/>
        <v>2.9925187032418952E-2</v>
      </c>
      <c r="X11" s="52">
        <f t="shared" si="39"/>
        <v>1.6785022595222725E-2</v>
      </c>
      <c r="Y11" s="52">
        <f t="shared" si="39"/>
        <v>5.2451539338654506E-2</v>
      </c>
      <c r="Z11" s="52">
        <f t="shared" si="39"/>
        <v>2.1428571428571429E-2</v>
      </c>
      <c r="AA11" s="52">
        <f t="shared" si="39"/>
        <v>9.6870342771982112E-3</v>
      </c>
      <c r="AB11" s="52">
        <f t="shared" si="39"/>
        <v>1.9574468085106381E-2</v>
      </c>
      <c r="AC11" s="52">
        <f t="shared" si="39"/>
        <v>2.2313564298297124E-2</v>
      </c>
      <c r="AD11" s="52">
        <f t="shared" si="39"/>
        <v>3.0326594090202177E-2</v>
      </c>
      <c r="AE11" s="52">
        <f t="shared" si="39"/>
        <v>2.4918032786885248E-2</v>
      </c>
      <c r="AF11" s="52">
        <f t="shared" si="39"/>
        <v>2.3731048121292023E-2</v>
      </c>
      <c r="AG11" s="52">
        <f t="shared" si="39"/>
        <v>2.3588277340957826E-2</v>
      </c>
      <c r="AH11" s="52">
        <f t="shared" si="39"/>
        <v>1.0196649672250545E-2</v>
      </c>
      <c r="AI11" s="52">
        <f t="shared" si="39"/>
        <v>2.5896414342629483E-2</v>
      </c>
      <c r="AJ11" s="52">
        <f t="shared" si="39"/>
        <v>2.5380710659898477E-2</v>
      </c>
      <c r="AK11" s="52">
        <f t="shared" si="39"/>
        <v>2.2546419098143235E-2</v>
      </c>
      <c r="AL11" s="52">
        <f t="shared" si="39"/>
        <v>3.4565916398713828E-2</v>
      </c>
      <c r="AM11" s="52">
        <f t="shared" si="39"/>
        <v>1.9639934533551555E-2</v>
      </c>
      <c r="AN11" s="52">
        <f t="shared" si="39"/>
        <v>2.4524831391784182E-2</v>
      </c>
      <c r="AO11" s="52">
        <f t="shared" si="39"/>
        <v>1.211734693877551E-2</v>
      </c>
      <c r="AP11" s="52">
        <f t="shared" si="39"/>
        <v>6.8073519400953025E-3</v>
      </c>
      <c r="AQ11" s="52">
        <f t="shared" si="39"/>
        <v>2.236024844720497E-2</v>
      </c>
      <c r="AR11" s="52">
        <f t="shared" si="39"/>
        <v>3.3483580167417898E-2</v>
      </c>
      <c r="AS11" s="52">
        <f t="shared" si="39"/>
        <v>4.5130641330166268E-2</v>
      </c>
      <c r="AT11" s="52">
        <f t="shared" si="39"/>
        <v>3.1545741324921134E-2</v>
      </c>
      <c r="AU11" s="52">
        <f t="shared" si="39"/>
        <v>2.1354484441732765E-2</v>
      </c>
      <c r="AV11" s="52">
        <f t="shared" si="39"/>
        <v>1.7356475300400534E-2</v>
      </c>
      <c r="AW11" s="52">
        <f t="shared" si="39"/>
        <v>2.3847376788553261E-2</v>
      </c>
      <c r="AX11" s="52">
        <f t="shared" si="39"/>
        <v>3.0450669914738125E-2</v>
      </c>
      <c r="AY11" s="52">
        <f t="shared" si="39"/>
        <v>3.685196752029981E-2</v>
      </c>
      <c r="AZ11" s="52">
        <f t="shared" si="39"/>
        <v>3.3920417482061316E-2</v>
      </c>
      <c r="BA11" s="52">
        <f t="shared" si="39"/>
        <v>2.9166666666666667E-2</v>
      </c>
      <c r="BB11" s="52">
        <f t="shared" si="39"/>
        <v>1.8941868060091443E-2</v>
      </c>
      <c r="BC11" s="52">
        <f t="shared" si="39"/>
        <v>1.1356045424181697E-2</v>
      </c>
      <c r="BD11" s="52">
        <f t="shared" si="39"/>
        <v>1.4311270125223614E-2</v>
      </c>
      <c r="BE11" s="52">
        <f t="shared" si="39"/>
        <v>2.8697571743929361E-2</v>
      </c>
      <c r="BF11" s="52">
        <f t="shared" si="39"/>
        <v>2.0447284345047924E-2</v>
      </c>
      <c r="BG11" s="52">
        <f t="shared" si="39"/>
        <v>2.2511848341232227E-2</v>
      </c>
      <c r="BH11" s="52">
        <f t="shared" si="39"/>
        <v>2.1971123666038921E-2</v>
      </c>
      <c r="BI11" s="52">
        <f t="shared" si="39"/>
        <v>1.7654476670870115E-2</v>
      </c>
      <c r="BJ11" s="52">
        <f t="shared" si="39"/>
        <v>9.557945041816009E-3</v>
      </c>
      <c r="BK11" s="52">
        <f t="shared" si="39"/>
        <v>1.9895287958115182E-2</v>
      </c>
      <c r="BL11" s="52">
        <f t="shared" si="39"/>
        <v>2.8068506184586107E-2</v>
      </c>
      <c r="BM11" s="52">
        <f t="shared" si="39"/>
        <v>2.116991643454039E-2</v>
      </c>
      <c r="BN11" s="52">
        <f t="shared" ref="BN11:DY11" si="40">BN6/BN3</f>
        <v>3.0184460592509781E-2</v>
      </c>
      <c r="BO11" s="52">
        <f t="shared" si="40"/>
        <v>2.2375215146299483E-2</v>
      </c>
      <c r="BP11" s="52">
        <f t="shared" si="40"/>
        <v>2.4096385542168676E-2</v>
      </c>
      <c r="BQ11" s="52">
        <f t="shared" si="40"/>
        <v>1.2841987716359575E-2</v>
      </c>
      <c r="BR11" s="52">
        <f t="shared" si="40"/>
        <v>1.7584097859327217E-2</v>
      </c>
      <c r="BS11" s="52">
        <f t="shared" si="40"/>
        <v>2.5523226135783564E-2</v>
      </c>
      <c r="BT11" s="52">
        <f t="shared" si="40"/>
        <v>3.3442982456140351E-2</v>
      </c>
      <c r="BU11" s="52">
        <f t="shared" si="40"/>
        <v>2.0144628099173553E-2</v>
      </c>
      <c r="BV11" s="52">
        <f t="shared" si="40"/>
        <v>2.8481012658227847E-2</v>
      </c>
      <c r="BW11" s="52">
        <f t="shared" si="40"/>
        <v>1.7745302713987474E-2</v>
      </c>
      <c r="BX11" s="52">
        <f t="shared" si="40"/>
        <v>1.5625E-2</v>
      </c>
      <c r="BY11" s="52">
        <f t="shared" si="40"/>
        <v>2.6797385620915031E-2</v>
      </c>
      <c r="BZ11" s="52">
        <f t="shared" si="40"/>
        <v>2.575107296137339E-2</v>
      </c>
      <c r="CA11" s="52">
        <f t="shared" si="40"/>
        <v>1.9131334022750777E-2</v>
      </c>
      <c r="CB11" s="52">
        <f t="shared" si="40"/>
        <v>1.7359284587059442E-2</v>
      </c>
      <c r="CC11" s="52">
        <f t="shared" si="40"/>
        <v>3.6535859269282815E-2</v>
      </c>
      <c r="CD11" s="52">
        <f t="shared" si="40"/>
        <v>3.0385241454150842E-2</v>
      </c>
      <c r="CE11" s="52">
        <f t="shared" si="40"/>
        <v>2.8223574986164915E-2</v>
      </c>
      <c r="CF11" s="52">
        <f t="shared" si="40"/>
        <v>2.0363236103467255E-2</v>
      </c>
      <c r="CG11" s="52">
        <f t="shared" si="40"/>
        <v>3.1277150304083408E-2</v>
      </c>
      <c r="CH11" s="52">
        <f t="shared" si="40"/>
        <v>1.7659137577002052E-2</v>
      </c>
      <c r="CI11" s="52">
        <f t="shared" si="40"/>
        <v>1.1689070718877849E-2</v>
      </c>
      <c r="CJ11" s="52">
        <f t="shared" si="40"/>
        <v>2.2510231923601638E-2</v>
      </c>
      <c r="CK11" s="52">
        <f t="shared" si="40"/>
        <v>1.5847860538827259E-2</v>
      </c>
      <c r="CL11" s="52">
        <f t="shared" si="40"/>
        <v>1.6638935108153077E-2</v>
      </c>
      <c r="CM11" s="52">
        <f>CM6/CM14</f>
        <v>1.6429803663846217E-2</v>
      </c>
      <c r="CN11" s="52">
        <f t="shared" si="40"/>
        <v>1.0403120936280884E-2</v>
      </c>
      <c r="CO11" s="52">
        <f t="shared" si="40"/>
        <v>1.0230179028132993E-2</v>
      </c>
      <c r="CP11" s="52">
        <f t="shared" si="40"/>
        <v>1.9607843137254902E-2</v>
      </c>
      <c r="CQ11" s="52">
        <f t="shared" si="40"/>
        <v>2.5545171339563862E-2</v>
      </c>
      <c r="CR11" s="52">
        <f t="shared" si="40"/>
        <v>2.0311442112389978E-2</v>
      </c>
      <c r="CS11" s="52">
        <f t="shared" si="40"/>
        <v>1.520387007601935E-2</v>
      </c>
      <c r="CT11" s="52">
        <f t="shared" si="40"/>
        <v>2.0228671943711522E-2</v>
      </c>
      <c r="CU11" s="52">
        <f t="shared" si="40"/>
        <v>2.8503562945368172E-2</v>
      </c>
      <c r="CV11" s="52">
        <f t="shared" si="40"/>
        <v>2.2849462365591398E-2</v>
      </c>
      <c r="CW11" s="52">
        <f t="shared" si="40"/>
        <v>4.3478260869565216E-2</v>
      </c>
      <c r="CX11" s="52">
        <f t="shared" si="40"/>
        <v>2.2821576763485476E-2</v>
      </c>
      <c r="CY11" s="52">
        <f t="shared" si="40"/>
        <v>2.4798927613941018E-2</v>
      </c>
      <c r="CZ11" s="52">
        <f t="shared" si="40"/>
        <v>1.0526315789473684E-2</v>
      </c>
      <c r="DA11" s="52">
        <f t="shared" si="40"/>
        <v>2.6459854014598539E-2</v>
      </c>
      <c r="DB11" s="52">
        <f t="shared" si="40"/>
        <v>2.2828507795100223E-2</v>
      </c>
      <c r="DC11" s="52">
        <f t="shared" si="40"/>
        <v>2.0581113801452784E-2</v>
      </c>
      <c r="DD11" s="52">
        <f t="shared" si="40"/>
        <v>2.4849397590361446E-2</v>
      </c>
      <c r="DE11" s="52">
        <f t="shared" si="40"/>
        <v>1.6203703703703703E-2</v>
      </c>
      <c r="DF11" s="52">
        <f t="shared" si="40"/>
        <v>1.729780271154745E-2</v>
      </c>
      <c r="DG11" s="52">
        <f t="shared" si="40"/>
        <v>9.7999183340138837E-3</v>
      </c>
      <c r="DH11" s="52">
        <f t="shared" si="40"/>
        <v>1.0596765197992191E-2</v>
      </c>
      <c r="DI11" s="52">
        <f t="shared" si="40"/>
        <v>1.9343229869545658E-2</v>
      </c>
      <c r="DJ11" s="52">
        <f t="shared" si="40"/>
        <v>2.5080385852090031E-2</v>
      </c>
      <c r="DK11" s="52">
        <f t="shared" si="40"/>
        <v>2.2703818369453045E-2</v>
      </c>
      <c r="DL11" s="52">
        <f t="shared" si="40"/>
        <v>2.2635814889336015E-2</v>
      </c>
      <c r="DM11" s="52">
        <f t="shared" si="40"/>
        <v>1.7615176151761516E-2</v>
      </c>
      <c r="DN11" s="52">
        <f t="shared" si="40"/>
        <v>1.098901098901099E-2</v>
      </c>
      <c r="DO11" s="52">
        <f t="shared" si="40"/>
        <v>2.323943661971831E-2</v>
      </c>
      <c r="DP11" s="52">
        <f t="shared" si="40"/>
        <v>1.9616204690831557E-2</v>
      </c>
      <c r="DQ11" s="52">
        <f t="shared" si="40"/>
        <v>1.8950437317784258E-2</v>
      </c>
      <c r="DR11" s="52">
        <f t="shared" si="40"/>
        <v>2.1106941838649154E-2</v>
      </c>
      <c r="DS11" s="52">
        <f t="shared" si="40"/>
        <v>2.2738756947953513E-2</v>
      </c>
      <c r="DT11" s="52">
        <f t="shared" si="40"/>
        <v>1.5920398009950248E-2</v>
      </c>
      <c r="DU11" s="52">
        <f t="shared" si="40"/>
        <v>1.0595358224016145E-2</v>
      </c>
      <c r="DV11" s="52">
        <f t="shared" si="40"/>
        <v>2.4820378837361202E-2</v>
      </c>
      <c r="DW11" s="52">
        <f t="shared" si="40"/>
        <v>2.158894645941278E-2</v>
      </c>
      <c r="DX11" s="52">
        <f t="shared" si="40"/>
        <v>2.403846153846154E-2</v>
      </c>
      <c r="DY11" s="52">
        <f t="shared" si="40"/>
        <v>4.0658775090066906E-2</v>
      </c>
      <c r="DZ11" s="52">
        <f t="shared" ref="DZ11:GK11" si="41">DZ6/DZ3</f>
        <v>2.3713826366559485E-2</v>
      </c>
      <c r="EA11" s="52">
        <f t="shared" si="41"/>
        <v>2.2754977651361235E-2</v>
      </c>
      <c r="EB11" s="52">
        <f t="shared" si="41"/>
        <v>1.8219461697722567E-2</v>
      </c>
      <c r="EC11" s="52">
        <f t="shared" si="41"/>
        <v>3.2771961766044605E-2</v>
      </c>
      <c r="ED11" s="52">
        <f t="shared" si="41"/>
        <v>3.843197540353574E-2</v>
      </c>
      <c r="EE11" s="52">
        <f t="shared" si="41"/>
        <v>4.1168353265869366E-2</v>
      </c>
      <c r="EF11" s="52">
        <f t="shared" si="41"/>
        <v>5.0926759042648914E-2</v>
      </c>
      <c r="EG11" s="52">
        <f t="shared" si="41"/>
        <v>4.6021925539997829E-2</v>
      </c>
      <c r="EH11" s="52">
        <f t="shared" si="41"/>
        <v>1.0678473759604115E-2</v>
      </c>
      <c r="EI11" s="52">
        <f t="shared" si="41"/>
        <v>7.0056497175141246E-3</v>
      </c>
      <c r="EJ11" s="52">
        <f t="shared" si="41"/>
        <v>1.0454545454545454E-2</v>
      </c>
      <c r="EK11" s="52">
        <f>EK6/EK3</f>
        <v>1.8583042973286876E-2</v>
      </c>
      <c r="EL11" s="52">
        <f t="shared" si="41"/>
        <v>2.0317145688800792E-2</v>
      </c>
      <c r="EM11" s="52">
        <f t="shared" si="41"/>
        <v>2.0064724919093852E-2</v>
      </c>
      <c r="EN11" s="52">
        <f t="shared" si="41"/>
        <v>2.5246981339187707E-2</v>
      </c>
      <c r="EO11" s="52">
        <f t="shared" si="41"/>
        <v>2.1207177814029365E-2</v>
      </c>
      <c r="EP11" s="52">
        <f t="shared" si="41"/>
        <v>1.0242587601078167E-2</v>
      </c>
      <c r="EQ11" s="52">
        <f t="shared" si="41"/>
        <v>2.1037868162692847E-2</v>
      </c>
      <c r="ER11" s="52">
        <f t="shared" si="41"/>
        <v>2.151639344262295E-2</v>
      </c>
      <c r="ES11" s="52">
        <f t="shared" si="41"/>
        <v>2.9688273132112815E-2</v>
      </c>
      <c r="ET11" s="52">
        <f t="shared" si="41"/>
        <v>2.9940119760479042E-2</v>
      </c>
      <c r="EU11" s="52">
        <f t="shared" si="41"/>
        <v>3.19740500463392E-2</v>
      </c>
      <c r="EV11" s="52">
        <f t="shared" si="41"/>
        <v>2.8072837632776935E-2</v>
      </c>
      <c r="EW11" s="52">
        <f t="shared" si="41"/>
        <v>1.9692307692307693E-2</v>
      </c>
      <c r="EX11" s="52">
        <f t="shared" si="41"/>
        <v>2.8053977272727272E-2</v>
      </c>
      <c r="EY11" s="52">
        <f t="shared" si="41"/>
        <v>2.2911694510739856E-2</v>
      </c>
      <c r="EZ11" s="52">
        <f t="shared" si="41"/>
        <v>2.3329798515376459E-2</v>
      </c>
      <c r="FA11" s="52">
        <f t="shared" si="41"/>
        <v>3.3057851239669422E-2</v>
      </c>
      <c r="FB11" s="52">
        <f t="shared" si="41"/>
        <v>2.8216704288939052E-2</v>
      </c>
      <c r="FC11" s="52">
        <f t="shared" si="41"/>
        <v>2.4378109452736319E-2</v>
      </c>
      <c r="FD11" s="52">
        <f t="shared" si="41"/>
        <v>1.2997243009058685E-2</v>
      </c>
      <c r="FE11" s="52">
        <f t="shared" si="41"/>
        <v>3.1842818428184282E-2</v>
      </c>
      <c r="FF11" s="52">
        <f t="shared" si="41"/>
        <v>2.914572864321608E-2</v>
      </c>
      <c r="FG11" s="52">
        <f t="shared" si="41"/>
        <v>2.5268817204301075E-2</v>
      </c>
      <c r="FH11" s="52">
        <f t="shared" si="41"/>
        <v>2.086765513454146E-2</v>
      </c>
      <c r="FI11" s="52">
        <f t="shared" si="41"/>
        <v>2.6923076923076925E-2</v>
      </c>
      <c r="FJ11" s="52">
        <f t="shared" si="41"/>
        <v>1.5769439912996192E-2</v>
      </c>
      <c r="FK11" s="52">
        <f t="shared" si="41"/>
        <v>1.1296076099881093E-2</v>
      </c>
      <c r="FL11" s="52">
        <f t="shared" si="41"/>
        <v>1.5228426395939087E-2</v>
      </c>
      <c r="FM11" s="52">
        <f t="shared" si="41"/>
        <v>2.088912694161757E-2</v>
      </c>
      <c r="FN11" s="52">
        <f t="shared" si="41"/>
        <v>1.9170984455958551E-2</v>
      </c>
      <c r="FO11" s="52">
        <f t="shared" si="41"/>
        <v>1.9943019943019943E-2</v>
      </c>
      <c r="FP11" s="52">
        <f t="shared" si="41"/>
        <v>2.1680216802168022E-2</v>
      </c>
      <c r="FQ11" s="52">
        <f t="shared" si="41"/>
        <v>1.9754404698344902E-2</v>
      </c>
      <c r="FR11" s="52">
        <f t="shared" si="41"/>
        <v>9.673518742442563E-3</v>
      </c>
      <c r="FS11" s="52">
        <f t="shared" si="41"/>
        <v>1.3450292397660818E-2</v>
      </c>
      <c r="FT11" s="52">
        <f t="shared" si="41"/>
        <v>1.9587628865979381E-2</v>
      </c>
      <c r="FU11" s="52">
        <f t="shared" si="41"/>
        <v>2.5684931506849314E-2</v>
      </c>
      <c r="FV11" s="52">
        <f t="shared" si="41"/>
        <v>2.9428736295441432E-2</v>
      </c>
      <c r="FW11" s="52">
        <f t="shared" si="41"/>
        <v>3.0939226519337018E-2</v>
      </c>
      <c r="FX11" s="52">
        <f t="shared" si="41"/>
        <v>2.5276461295418641E-2</v>
      </c>
      <c r="FY11" s="52">
        <f t="shared" si="41"/>
        <v>1.3320647002854425E-2</v>
      </c>
      <c r="FZ11" s="52">
        <f t="shared" si="41"/>
        <v>1.6260162601626018E-2</v>
      </c>
      <c r="GA11" s="52">
        <f t="shared" si="41"/>
        <v>2.1335440537337019E-2</v>
      </c>
      <c r="GB11" s="52">
        <f t="shared" si="41"/>
        <v>1.381287464164712E-2</v>
      </c>
      <c r="GC11" s="52">
        <f t="shared" si="41"/>
        <v>1.2673753066230581E-2</v>
      </c>
      <c r="GD11" s="52">
        <f t="shared" si="41"/>
        <v>9.3412787888548874E-3</v>
      </c>
      <c r="GE11" s="52">
        <f t="shared" si="41"/>
        <v>8.7892376681614343E-3</v>
      </c>
      <c r="GF11" s="52">
        <f t="shared" si="41"/>
        <v>2.9218407596785976E-3</v>
      </c>
      <c r="GG11" s="52">
        <f t="shared" si="41"/>
        <v>5.9869375907111756E-3</v>
      </c>
      <c r="GH11" s="52">
        <f t="shared" si="41"/>
        <v>2.2022471910112359E-2</v>
      </c>
      <c r="GI11" s="52">
        <f t="shared" si="41"/>
        <v>2.5495750708215296E-2</v>
      </c>
      <c r="GJ11" s="52">
        <f t="shared" si="41"/>
        <v>3.3405954974582423E-2</v>
      </c>
      <c r="GK11" s="52">
        <f t="shared" si="41"/>
        <v>4.2647058823529413E-2</v>
      </c>
      <c r="GL11" s="52">
        <f t="shared" ref="GL11:IW11" si="42">GL6/GL3</f>
        <v>3.409881697981907E-2</v>
      </c>
      <c r="GM11" s="52">
        <f t="shared" si="42"/>
        <v>1.5236567762630313E-2</v>
      </c>
      <c r="GN11" s="52">
        <f t="shared" si="42"/>
        <v>2.8094820017559263E-2</v>
      </c>
      <c r="GO11" s="52">
        <f>GO6/GO3</f>
        <v>4.4195250659630606E-2</v>
      </c>
      <c r="GP11" s="52">
        <f t="shared" si="42"/>
        <v>3.008070432868672E-2</v>
      </c>
      <c r="GQ11" s="52">
        <f t="shared" si="42"/>
        <v>3.1437125748502992E-2</v>
      </c>
      <c r="GR11" s="52">
        <f t="shared" si="42"/>
        <v>2.771362586605081E-2</v>
      </c>
      <c r="GS11" s="52">
        <f t="shared" si="42"/>
        <v>2.0594965675057208E-2</v>
      </c>
      <c r="GT11" s="52">
        <f t="shared" si="42"/>
        <v>1.037037037037037E-2</v>
      </c>
      <c r="GU11" s="52">
        <f t="shared" si="42"/>
        <v>1.3564431047475508E-2</v>
      </c>
      <c r="GV11" s="52">
        <f t="shared" si="42"/>
        <v>1.8615040953090096E-2</v>
      </c>
      <c r="GW11" s="52">
        <f t="shared" si="42"/>
        <v>3.857566765578635E-2</v>
      </c>
      <c r="GX11" s="52">
        <f t="shared" si="42"/>
        <v>3.1319910514541388E-2</v>
      </c>
      <c r="GY11" s="52">
        <f t="shared" si="42"/>
        <v>3.0952380952380953E-2</v>
      </c>
      <c r="GZ11" s="52">
        <f t="shared" si="42"/>
        <v>2.372393961179008E-2</v>
      </c>
      <c r="HA11" s="52">
        <f t="shared" si="42"/>
        <v>1.2810248198558846E-2</v>
      </c>
      <c r="HB11" s="52">
        <f t="shared" si="42"/>
        <v>1.9308125502815767E-2</v>
      </c>
      <c r="HC11" s="52">
        <f t="shared" si="42"/>
        <v>3.8567493112947659E-2</v>
      </c>
      <c r="HD11" s="52" t="e">
        <f t="shared" si="42"/>
        <v>#DIV/0!</v>
      </c>
      <c r="HE11" s="52" t="e">
        <f t="shared" si="42"/>
        <v>#DIV/0!</v>
      </c>
      <c r="HF11" s="52" t="e">
        <f t="shared" si="42"/>
        <v>#DIV/0!</v>
      </c>
      <c r="HG11" s="52" t="e">
        <f t="shared" si="42"/>
        <v>#DIV/0!</v>
      </c>
      <c r="HH11" s="52" t="e">
        <f t="shared" si="42"/>
        <v>#DIV/0!</v>
      </c>
      <c r="HI11" s="52" t="e">
        <f t="shared" si="42"/>
        <v>#DIV/0!</v>
      </c>
      <c r="HJ11" s="52" t="e">
        <f t="shared" si="42"/>
        <v>#DIV/0!</v>
      </c>
      <c r="HK11" s="52" t="e">
        <f t="shared" si="42"/>
        <v>#DIV/0!</v>
      </c>
      <c r="HL11" s="52" t="e">
        <f t="shared" si="42"/>
        <v>#DIV/0!</v>
      </c>
      <c r="HM11" s="52" t="e">
        <f t="shared" si="42"/>
        <v>#DIV/0!</v>
      </c>
      <c r="HN11" s="52" t="e">
        <f t="shared" si="42"/>
        <v>#DIV/0!</v>
      </c>
      <c r="HO11" s="52" t="e">
        <f t="shared" si="42"/>
        <v>#DIV/0!</v>
      </c>
      <c r="HP11" s="52" t="e">
        <f t="shared" si="42"/>
        <v>#DIV/0!</v>
      </c>
      <c r="HQ11" s="52" t="e">
        <f t="shared" si="42"/>
        <v>#DIV/0!</v>
      </c>
      <c r="HR11" s="52" t="e">
        <f t="shared" si="42"/>
        <v>#DIV/0!</v>
      </c>
      <c r="HS11" s="52" t="e">
        <f t="shared" si="42"/>
        <v>#DIV/0!</v>
      </c>
      <c r="HT11" s="52" t="e">
        <f t="shared" si="42"/>
        <v>#DIV/0!</v>
      </c>
      <c r="HU11" s="52" t="e">
        <f t="shared" si="42"/>
        <v>#DIV/0!</v>
      </c>
      <c r="HV11" s="52" t="e">
        <f t="shared" si="42"/>
        <v>#DIV/0!</v>
      </c>
      <c r="HW11" s="52" t="e">
        <f t="shared" si="42"/>
        <v>#DIV/0!</v>
      </c>
      <c r="HX11" s="52" t="e">
        <f t="shared" si="42"/>
        <v>#DIV/0!</v>
      </c>
      <c r="HY11" s="52" t="e">
        <f t="shared" si="42"/>
        <v>#DIV/0!</v>
      </c>
      <c r="HZ11" s="52" t="e">
        <f t="shared" si="42"/>
        <v>#DIV/0!</v>
      </c>
      <c r="IA11" s="52" t="e">
        <f t="shared" si="42"/>
        <v>#DIV/0!</v>
      </c>
      <c r="IB11" s="52" t="e">
        <f t="shared" si="42"/>
        <v>#DIV/0!</v>
      </c>
      <c r="IC11" s="52" t="e">
        <f t="shared" si="42"/>
        <v>#DIV/0!</v>
      </c>
      <c r="ID11" s="52" t="e">
        <f t="shared" si="42"/>
        <v>#DIV/0!</v>
      </c>
      <c r="IE11" s="52" t="e">
        <f t="shared" si="42"/>
        <v>#DIV/0!</v>
      </c>
      <c r="IF11" s="52" t="e">
        <f t="shared" si="42"/>
        <v>#DIV/0!</v>
      </c>
      <c r="IG11" s="52" t="e">
        <f t="shared" si="42"/>
        <v>#DIV/0!</v>
      </c>
      <c r="IH11" s="52" t="e">
        <f t="shared" si="42"/>
        <v>#DIV/0!</v>
      </c>
      <c r="II11" s="52" t="e">
        <f t="shared" si="42"/>
        <v>#DIV/0!</v>
      </c>
      <c r="IJ11" s="52" t="e">
        <f t="shared" si="42"/>
        <v>#DIV/0!</v>
      </c>
      <c r="IK11" s="52" t="e">
        <f t="shared" si="42"/>
        <v>#DIV/0!</v>
      </c>
      <c r="IL11" s="52" t="e">
        <f t="shared" si="42"/>
        <v>#DIV/0!</v>
      </c>
      <c r="IM11" s="52" t="e">
        <f t="shared" si="42"/>
        <v>#DIV/0!</v>
      </c>
      <c r="IN11" s="52" t="e">
        <f t="shared" si="42"/>
        <v>#DIV/0!</v>
      </c>
      <c r="IO11" s="52" t="e">
        <f t="shared" si="42"/>
        <v>#DIV/0!</v>
      </c>
      <c r="IP11" s="52" t="e">
        <f t="shared" si="42"/>
        <v>#DIV/0!</v>
      </c>
      <c r="IQ11" s="52" t="e">
        <f t="shared" si="42"/>
        <v>#DIV/0!</v>
      </c>
      <c r="IR11" s="52" t="e">
        <f t="shared" si="42"/>
        <v>#DIV/0!</v>
      </c>
      <c r="IS11" s="52" t="e">
        <f t="shared" si="42"/>
        <v>#DIV/0!</v>
      </c>
      <c r="IT11" s="52" t="e">
        <f t="shared" si="42"/>
        <v>#DIV/0!</v>
      </c>
      <c r="IU11" s="52" t="e">
        <f t="shared" si="42"/>
        <v>#DIV/0!</v>
      </c>
      <c r="IV11" s="52" t="e">
        <f t="shared" si="42"/>
        <v>#DIV/0!</v>
      </c>
      <c r="IW11" s="52" t="e">
        <f t="shared" si="42"/>
        <v>#DIV/0!</v>
      </c>
      <c r="IX11" s="52" t="e">
        <f t="shared" ref="IX11:LI11" si="43">IX6/IX3</f>
        <v>#DIV/0!</v>
      </c>
      <c r="IY11" s="52" t="e">
        <f t="shared" si="43"/>
        <v>#DIV/0!</v>
      </c>
      <c r="IZ11" s="52" t="e">
        <f t="shared" si="43"/>
        <v>#DIV/0!</v>
      </c>
      <c r="JA11" s="52" t="e">
        <f t="shared" si="43"/>
        <v>#DIV/0!</v>
      </c>
      <c r="JB11" s="52" t="e">
        <f t="shared" si="43"/>
        <v>#DIV/0!</v>
      </c>
      <c r="JC11" s="52" t="e">
        <f t="shared" si="43"/>
        <v>#DIV/0!</v>
      </c>
      <c r="JD11" s="52" t="e">
        <f t="shared" si="43"/>
        <v>#DIV/0!</v>
      </c>
      <c r="JE11" s="52" t="e">
        <f t="shared" si="43"/>
        <v>#DIV/0!</v>
      </c>
      <c r="JF11" s="52" t="e">
        <f t="shared" si="43"/>
        <v>#DIV/0!</v>
      </c>
      <c r="JG11" s="52" t="e">
        <f t="shared" si="43"/>
        <v>#DIV/0!</v>
      </c>
      <c r="JH11" s="52" t="e">
        <f t="shared" si="43"/>
        <v>#DIV/0!</v>
      </c>
      <c r="JI11" s="52" t="e">
        <f t="shared" si="43"/>
        <v>#DIV/0!</v>
      </c>
      <c r="JJ11" s="52" t="e">
        <f t="shared" si="43"/>
        <v>#DIV/0!</v>
      </c>
      <c r="JK11" s="52" t="e">
        <f t="shared" si="43"/>
        <v>#DIV/0!</v>
      </c>
      <c r="JL11" s="52" t="e">
        <f t="shared" si="43"/>
        <v>#DIV/0!</v>
      </c>
      <c r="JM11" s="52" t="e">
        <f t="shared" si="43"/>
        <v>#DIV/0!</v>
      </c>
      <c r="JN11" s="52" t="e">
        <f t="shared" si="43"/>
        <v>#DIV/0!</v>
      </c>
      <c r="JO11" s="52" t="e">
        <f t="shared" si="43"/>
        <v>#DIV/0!</v>
      </c>
      <c r="JP11" s="52" t="e">
        <f t="shared" si="43"/>
        <v>#DIV/0!</v>
      </c>
      <c r="JQ11" s="52" t="e">
        <f t="shared" si="43"/>
        <v>#DIV/0!</v>
      </c>
      <c r="JR11" s="52" t="e">
        <f t="shared" si="43"/>
        <v>#DIV/0!</v>
      </c>
      <c r="JS11" s="52" t="e">
        <f t="shared" si="43"/>
        <v>#DIV/0!</v>
      </c>
      <c r="JT11" s="52" t="e">
        <f t="shared" si="43"/>
        <v>#DIV/0!</v>
      </c>
      <c r="JU11" s="52" t="e">
        <f t="shared" si="43"/>
        <v>#DIV/0!</v>
      </c>
      <c r="JV11" s="52" t="e">
        <f t="shared" si="43"/>
        <v>#DIV/0!</v>
      </c>
      <c r="JW11" s="52" t="e">
        <f t="shared" si="43"/>
        <v>#DIV/0!</v>
      </c>
      <c r="JX11" s="52" t="e">
        <f t="shared" si="43"/>
        <v>#DIV/0!</v>
      </c>
      <c r="JY11" s="52" t="e">
        <f t="shared" si="43"/>
        <v>#DIV/0!</v>
      </c>
      <c r="JZ11" s="52" t="e">
        <f t="shared" si="43"/>
        <v>#DIV/0!</v>
      </c>
      <c r="KA11" s="52" t="e">
        <f t="shared" si="43"/>
        <v>#DIV/0!</v>
      </c>
      <c r="KB11" s="52" t="e">
        <f t="shared" si="43"/>
        <v>#DIV/0!</v>
      </c>
      <c r="KC11" s="52" t="e">
        <f t="shared" si="43"/>
        <v>#DIV/0!</v>
      </c>
      <c r="KD11" s="52" t="e">
        <f t="shared" si="43"/>
        <v>#DIV/0!</v>
      </c>
      <c r="KE11" s="52" t="e">
        <f t="shared" si="43"/>
        <v>#DIV/0!</v>
      </c>
      <c r="KF11" s="52" t="e">
        <f t="shared" si="43"/>
        <v>#DIV/0!</v>
      </c>
      <c r="KG11" s="52" t="e">
        <f t="shared" si="43"/>
        <v>#DIV/0!</v>
      </c>
      <c r="KH11" s="52" t="e">
        <f t="shared" si="43"/>
        <v>#DIV/0!</v>
      </c>
      <c r="KI11" s="52" t="e">
        <f t="shared" si="43"/>
        <v>#DIV/0!</v>
      </c>
      <c r="KJ11" s="52" t="e">
        <f t="shared" si="43"/>
        <v>#DIV/0!</v>
      </c>
      <c r="KK11" s="52" t="e">
        <f t="shared" si="43"/>
        <v>#DIV/0!</v>
      </c>
      <c r="KL11" s="52" t="e">
        <f t="shared" si="43"/>
        <v>#DIV/0!</v>
      </c>
      <c r="KM11" s="52" t="e">
        <f t="shared" si="43"/>
        <v>#DIV/0!</v>
      </c>
      <c r="KN11" s="52" t="e">
        <f t="shared" si="43"/>
        <v>#DIV/0!</v>
      </c>
      <c r="KO11" s="52" t="e">
        <f t="shared" si="43"/>
        <v>#DIV/0!</v>
      </c>
      <c r="KP11" s="52" t="e">
        <f t="shared" si="43"/>
        <v>#DIV/0!</v>
      </c>
      <c r="KQ11" s="52" t="e">
        <f t="shared" si="43"/>
        <v>#DIV/0!</v>
      </c>
      <c r="KR11" s="52" t="e">
        <f t="shared" si="43"/>
        <v>#DIV/0!</v>
      </c>
      <c r="KS11" s="52" t="e">
        <f t="shared" si="43"/>
        <v>#DIV/0!</v>
      </c>
      <c r="KT11" s="52" t="e">
        <f t="shared" si="43"/>
        <v>#DIV/0!</v>
      </c>
      <c r="KU11" s="52" t="e">
        <f t="shared" si="43"/>
        <v>#DIV/0!</v>
      </c>
      <c r="KV11" s="52" t="e">
        <f t="shared" si="43"/>
        <v>#DIV/0!</v>
      </c>
      <c r="KW11" s="52" t="e">
        <f t="shared" si="43"/>
        <v>#DIV/0!</v>
      </c>
      <c r="KX11" s="52" t="e">
        <f t="shared" si="43"/>
        <v>#DIV/0!</v>
      </c>
      <c r="KY11" s="52" t="e">
        <f t="shared" si="43"/>
        <v>#DIV/0!</v>
      </c>
      <c r="KZ11" s="52" t="e">
        <f t="shared" si="43"/>
        <v>#DIV/0!</v>
      </c>
      <c r="LA11" s="52" t="e">
        <f t="shared" si="43"/>
        <v>#DIV/0!</v>
      </c>
      <c r="LB11" s="52" t="e">
        <f t="shared" si="43"/>
        <v>#DIV/0!</v>
      </c>
      <c r="LC11" s="52" t="e">
        <f t="shared" si="43"/>
        <v>#DIV/0!</v>
      </c>
      <c r="LD11" s="52" t="e">
        <f t="shared" si="43"/>
        <v>#DIV/0!</v>
      </c>
      <c r="LE11" s="52" t="e">
        <f t="shared" si="43"/>
        <v>#DIV/0!</v>
      </c>
      <c r="LF11" s="52" t="e">
        <f t="shared" si="43"/>
        <v>#DIV/0!</v>
      </c>
      <c r="LG11" s="52" t="e">
        <f t="shared" si="43"/>
        <v>#DIV/0!</v>
      </c>
      <c r="LH11" s="52" t="e">
        <f t="shared" si="43"/>
        <v>#DIV/0!</v>
      </c>
      <c r="LI11" s="52" t="e">
        <f t="shared" si="43"/>
        <v>#DIV/0!</v>
      </c>
      <c r="LJ11" s="52" t="e">
        <f t="shared" ref="LJ11:NC11" si="44">LJ6/LJ3</f>
        <v>#DIV/0!</v>
      </c>
      <c r="LK11" s="52" t="e">
        <f t="shared" si="44"/>
        <v>#DIV/0!</v>
      </c>
      <c r="LL11" s="52" t="e">
        <f t="shared" si="44"/>
        <v>#DIV/0!</v>
      </c>
      <c r="LM11" s="52" t="e">
        <f t="shared" si="44"/>
        <v>#DIV/0!</v>
      </c>
      <c r="LN11" s="52" t="e">
        <f t="shared" si="44"/>
        <v>#DIV/0!</v>
      </c>
      <c r="LO11" s="52" t="e">
        <f t="shared" si="44"/>
        <v>#DIV/0!</v>
      </c>
      <c r="LP11" s="52" t="e">
        <f t="shared" si="44"/>
        <v>#DIV/0!</v>
      </c>
      <c r="LQ11" s="52" t="e">
        <f t="shared" si="44"/>
        <v>#DIV/0!</v>
      </c>
      <c r="LR11" s="52" t="e">
        <f t="shared" si="44"/>
        <v>#DIV/0!</v>
      </c>
      <c r="LS11" s="52" t="e">
        <f t="shared" si="44"/>
        <v>#DIV/0!</v>
      </c>
      <c r="LT11" s="52" t="e">
        <f t="shared" si="44"/>
        <v>#DIV/0!</v>
      </c>
      <c r="LU11" s="52" t="e">
        <f t="shared" si="44"/>
        <v>#DIV/0!</v>
      </c>
      <c r="LV11" s="52" t="e">
        <f t="shared" si="44"/>
        <v>#DIV/0!</v>
      </c>
      <c r="LW11" s="52" t="e">
        <f t="shared" si="44"/>
        <v>#DIV/0!</v>
      </c>
      <c r="LX11" s="52" t="e">
        <f t="shared" si="44"/>
        <v>#DIV/0!</v>
      </c>
      <c r="LY11" s="52" t="e">
        <f t="shared" si="44"/>
        <v>#DIV/0!</v>
      </c>
      <c r="LZ11" s="52" t="e">
        <f t="shared" si="44"/>
        <v>#DIV/0!</v>
      </c>
      <c r="MA11" s="52" t="e">
        <f t="shared" si="44"/>
        <v>#DIV/0!</v>
      </c>
      <c r="MB11" s="52" t="e">
        <f t="shared" si="44"/>
        <v>#DIV/0!</v>
      </c>
      <c r="MC11" s="52" t="e">
        <f t="shared" si="44"/>
        <v>#DIV/0!</v>
      </c>
      <c r="MD11" s="52" t="e">
        <f t="shared" si="44"/>
        <v>#DIV/0!</v>
      </c>
      <c r="ME11" s="52" t="e">
        <f t="shared" si="44"/>
        <v>#DIV/0!</v>
      </c>
      <c r="MF11" s="52" t="e">
        <f t="shared" si="44"/>
        <v>#DIV/0!</v>
      </c>
      <c r="MG11" s="52" t="e">
        <f t="shared" si="44"/>
        <v>#DIV/0!</v>
      </c>
      <c r="MH11" s="52" t="e">
        <f t="shared" si="44"/>
        <v>#DIV/0!</v>
      </c>
      <c r="MI11" s="52" t="e">
        <f t="shared" si="44"/>
        <v>#DIV/0!</v>
      </c>
      <c r="MJ11" s="52" t="e">
        <f t="shared" si="44"/>
        <v>#DIV/0!</v>
      </c>
      <c r="MK11" s="52" t="e">
        <f t="shared" si="44"/>
        <v>#DIV/0!</v>
      </c>
      <c r="ML11" s="52" t="e">
        <f t="shared" si="44"/>
        <v>#DIV/0!</v>
      </c>
      <c r="MM11" s="52" t="e">
        <f t="shared" si="44"/>
        <v>#DIV/0!</v>
      </c>
      <c r="MN11" s="52" t="e">
        <f t="shared" si="44"/>
        <v>#DIV/0!</v>
      </c>
      <c r="MO11" s="52" t="e">
        <f t="shared" si="44"/>
        <v>#DIV/0!</v>
      </c>
      <c r="MP11" s="52" t="e">
        <f t="shared" si="44"/>
        <v>#DIV/0!</v>
      </c>
      <c r="MQ11" s="52" t="e">
        <f t="shared" si="44"/>
        <v>#DIV/0!</v>
      </c>
      <c r="MR11" s="52" t="e">
        <f t="shared" si="44"/>
        <v>#DIV/0!</v>
      </c>
      <c r="MS11" s="52" t="e">
        <f t="shared" si="44"/>
        <v>#DIV/0!</v>
      </c>
      <c r="MT11" s="52" t="e">
        <f t="shared" si="44"/>
        <v>#DIV/0!</v>
      </c>
      <c r="MU11" s="52" t="e">
        <f t="shared" si="44"/>
        <v>#DIV/0!</v>
      </c>
      <c r="MV11" s="52" t="e">
        <f t="shared" si="44"/>
        <v>#DIV/0!</v>
      </c>
      <c r="MW11" s="52" t="e">
        <f t="shared" si="44"/>
        <v>#DIV/0!</v>
      </c>
      <c r="MX11" s="52" t="e">
        <f t="shared" si="44"/>
        <v>#DIV/0!</v>
      </c>
      <c r="MY11" s="52" t="e">
        <f t="shared" si="44"/>
        <v>#DIV/0!</v>
      </c>
      <c r="MZ11" s="52" t="e">
        <f t="shared" si="44"/>
        <v>#DIV/0!</v>
      </c>
      <c r="NA11" s="52" t="e">
        <f t="shared" si="44"/>
        <v>#DIV/0!</v>
      </c>
      <c r="NB11" s="52" t="e">
        <f t="shared" si="44"/>
        <v>#DIV/0!</v>
      </c>
      <c r="NC11" s="52" t="e">
        <f t="shared" si="44"/>
        <v>#DIV/0!</v>
      </c>
    </row>
    <row r="12" spans="1:367" s="107" customFormat="1" x14ac:dyDescent="0.3">
      <c r="A12" s="99" t="s">
        <v>8</v>
      </c>
      <c r="B12" s="172">
        <f t="shared" ref="B12:BM12" si="45">B7/B4</f>
        <v>1.8072289156626505E-2</v>
      </c>
      <c r="C12" s="172">
        <f t="shared" si="45"/>
        <v>2.9253271747498075E-2</v>
      </c>
      <c r="D12" s="172">
        <f t="shared" si="45"/>
        <v>2.8951486697965573E-2</v>
      </c>
      <c r="E12" s="172">
        <f t="shared" si="45"/>
        <v>4.5605306799336651E-2</v>
      </c>
      <c r="F12" s="172">
        <f t="shared" si="45"/>
        <v>2.8505392912172575E-2</v>
      </c>
      <c r="G12" s="172">
        <f t="shared" si="45"/>
        <v>2.5597269624573378E-2</v>
      </c>
      <c r="H12" s="172">
        <f t="shared" si="45"/>
        <v>1.8793273986152326E-2</v>
      </c>
      <c r="I12" s="172">
        <f t="shared" si="45"/>
        <v>2.1042084168336674E-2</v>
      </c>
      <c r="J12" s="172">
        <f t="shared" si="45"/>
        <v>2.2254127781765973E-2</v>
      </c>
      <c r="K12" s="172">
        <f t="shared" si="45"/>
        <v>3.3360455655004069E-2</v>
      </c>
      <c r="L12" s="172">
        <f t="shared" si="45"/>
        <v>2.6729559748427674E-2</v>
      </c>
      <c r="M12" s="172">
        <f t="shared" si="45"/>
        <v>3.2828282828282832E-2</v>
      </c>
      <c r="N12" s="172">
        <f t="shared" si="45"/>
        <v>2.4066390041493777E-2</v>
      </c>
      <c r="O12" s="172">
        <f t="shared" si="45"/>
        <v>1.3888888888888888E-2</v>
      </c>
      <c r="P12" s="172">
        <f t="shared" si="45"/>
        <v>9.9818511796733213E-3</v>
      </c>
      <c r="Q12" s="172">
        <f t="shared" si="45"/>
        <v>2.6916802610114192E-2</v>
      </c>
      <c r="R12" s="172">
        <f t="shared" si="45"/>
        <v>3.127641589180051E-2</v>
      </c>
      <c r="S12" s="172">
        <f t="shared" si="45"/>
        <v>2.5256511444356748E-2</v>
      </c>
      <c r="T12" s="172">
        <f t="shared" si="45"/>
        <v>3.1135531135531136E-2</v>
      </c>
      <c r="U12" s="172">
        <f t="shared" si="45"/>
        <v>2.037351443123939E-2</v>
      </c>
      <c r="V12" s="172">
        <f t="shared" si="45"/>
        <v>1.282051282051282E-2</v>
      </c>
      <c r="W12" s="172">
        <f t="shared" si="45"/>
        <v>1.3800424628450107E-2</v>
      </c>
      <c r="X12" s="172">
        <f t="shared" si="45"/>
        <v>2.5283347863993024E-2</v>
      </c>
      <c r="Y12" s="172">
        <f t="shared" si="45"/>
        <v>3.6154478225143796E-2</v>
      </c>
      <c r="Z12" s="172">
        <f t="shared" si="45"/>
        <v>2.2359290670778721E-2</v>
      </c>
      <c r="AA12" s="172">
        <f t="shared" si="45"/>
        <v>2.6086956521739129E-2</v>
      </c>
      <c r="AB12" s="172">
        <f t="shared" si="45"/>
        <v>2.386634844868735E-2</v>
      </c>
      <c r="AC12" s="172">
        <f t="shared" si="45"/>
        <v>1.0591350397175641E-2</v>
      </c>
      <c r="AD12" s="172">
        <f t="shared" si="45"/>
        <v>1.177536231884058E-2</v>
      </c>
      <c r="AE12" s="172">
        <f t="shared" si="45"/>
        <v>1.870503597122302E-2</v>
      </c>
      <c r="AF12" s="172">
        <f t="shared" si="45"/>
        <v>1.5026296018031555E-2</v>
      </c>
      <c r="AG12" s="172">
        <f t="shared" si="45"/>
        <v>1.237432327919567E-2</v>
      </c>
      <c r="AH12" s="172">
        <f t="shared" si="45"/>
        <v>2.7145359019264449E-2</v>
      </c>
      <c r="AI12" s="172">
        <f t="shared" si="45"/>
        <v>2.5359256128486898E-2</v>
      </c>
      <c r="AJ12" s="172">
        <f t="shared" si="45"/>
        <v>1.1690647482014389E-2</v>
      </c>
      <c r="AK12" s="172">
        <f t="shared" si="45"/>
        <v>2.3518344308560677E-2</v>
      </c>
      <c r="AL12" s="172">
        <f t="shared" si="45"/>
        <v>2.9225908372827805E-2</v>
      </c>
      <c r="AM12" s="172">
        <f t="shared" si="45"/>
        <v>2.5380710659898477E-2</v>
      </c>
      <c r="AN12" s="172">
        <f t="shared" si="45"/>
        <v>2.5600000000000001E-2</v>
      </c>
      <c r="AO12" s="172">
        <f t="shared" si="45"/>
        <v>2.3316062176165803E-2</v>
      </c>
      <c r="AP12" s="172">
        <f t="shared" si="45"/>
        <v>1.2519561815336464E-2</v>
      </c>
      <c r="AQ12" s="172">
        <f t="shared" si="45"/>
        <v>6.6390041493775932E-3</v>
      </c>
      <c r="AR12" s="172">
        <f t="shared" si="45"/>
        <v>1.119724375538329E-2</v>
      </c>
      <c r="AS12" s="172">
        <f t="shared" si="45"/>
        <v>3.34075723830735E-2</v>
      </c>
      <c r="AT12" s="172">
        <f t="shared" si="45"/>
        <v>2.7365129007036748E-2</v>
      </c>
      <c r="AU12" s="172">
        <f t="shared" si="45"/>
        <v>2.3904382470119521E-2</v>
      </c>
      <c r="AV12" s="172">
        <f t="shared" si="45"/>
        <v>4.7237790232185752E-2</v>
      </c>
      <c r="AW12" s="172">
        <f t="shared" si="45"/>
        <v>1.7490494296577948E-2</v>
      </c>
      <c r="AX12" s="172">
        <f t="shared" si="45"/>
        <v>1.2831479897348161E-2</v>
      </c>
      <c r="AY12" s="172">
        <f t="shared" si="45"/>
        <v>1.5858208955223881E-2</v>
      </c>
      <c r="AZ12" s="172">
        <f t="shared" si="45"/>
        <v>2.4864024864024864E-2</v>
      </c>
      <c r="BA12" s="172">
        <f t="shared" si="45"/>
        <v>2.5276461295418641E-2</v>
      </c>
      <c r="BB12" s="172">
        <f t="shared" si="45"/>
        <v>3.9056143205858422E-2</v>
      </c>
      <c r="BC12" s="172">
        <f t="shared" si="45"/>
        <v>3.7347560975609755E-2</v>
      </c>
      <c r="BD12" s="172">
        <f t="shared" si="45"/>
        <v>2.0879120879120878E-2</v>
      </c>
      <c r="BE12" s="172">
        <f t="shared" si="45"/>
        <v>7.6206604572396277E-3</v>
      </c>
      <c r="BF12" s="172">
        <f t="shared" si="45"/>
        <v>1.0054137664346482E-2</v>
      </c>
      <c r="BG12" s="172">
        <f t="shared" si="45"/>
        <v>2.3168908819133034E-2</v>
      </c>
      <c r="BH12" s="172">
        <f t="shared" si="45"/>
        <v>1.8624641833810889E-2</v>
      </c>
      <c r="BI12" s="172">
        <f t="shared" si="45"/>
        <v>1.7687074829931974E-2</v>
      </c>
      <c r="BJ12" s="172">
        <f t="shared" si="45"/>
        <v>2.6222537207654145E-2</v>
      </c>
      <c r="BK12" s="172">
        <f t="shared" si="45"/>
        <v>1.6981132075471698E-2</v>
      </c>
      <c r="BL12" s="172">
        <f t="shared" si="45"/>
        <v>9.0361445783132526E-3</v>
      </c>
      <c r="BM12" s="172">
        <f t="shared" si="45"/>
        <v>1.6901408450704224E-2</v>
      </c>
      <c r="BN12" s="172">
        <f t="shared" ref="BN12:DY12" si="46">BN7/BN4</f>
        <v>2.3479831426851294E-2</v>
      </c>
      <c r="BO12" s="172">
        <f t="shared" si="46"/>
        <v>2.5380710659898477E-2</v>
      </c>
      <c r="BP12" s="172">
        <f t="shared" si="46"/>
        <v>2.6392961876832845E-2</v>
      </c>
      <c r="BQ12" s="172">
        <f t="shared" si="46"/>
        <v>2.7529249827942189E-2</v>
      </c>
      <c r="BR12" s="172">
        <f t="shared" si="46"/>
        <v>1.8459579885423297E-2</v>
      </c>
      <c r="BS12" s="172">
        <f t="shared" si="46"/>
        <v>9.9937539038101181E-3</v>
      </c>
      <c r="BT12" s="172">
        <f t="shared" si="46"/>
        <v>1.5895953757225433E-2</v>
      </c>
      <c r="BU12" s="172">
        <f t="shared" si="46"/>
        <v>2.4972855591748101E-2</v>
      </c>
      <c r="BV12" s="172">
        <f t="shared" si="46"/>
        <v>3.4507042253521129E-2</v>
      </c>
      <c r="BW12" s="172">
        <f t="shared" si="46"/>
        <v>1.7670157068062829E-2</v>
      </c>
      <c r="BX12" s="172">
        <f t="shared" si="46"/>
        <v>3.2145352900069882E-2</v>
      </c>
      <c r="BY12" s="172">
        <f t="shared" si="46"/>
        <v>2.21147201105736E-2</v>
      </c>
      <c r="BZ12" s="172">
        <f t="shared" si="46"/>
        <v>1.9607843137254902E-2</v>
      </c>
      <c r="CA12" s="172">
        <f t="shared" si="46"/>
        <v>2.9247910863509748E-2</v>
      </c>
      <c r="CB12" s="172">
        <f t="shared" si="46"/>
        <v>2.7590435315757205E-2</v>
      </c>
      <c r="CC12" s="172">
        <f t="shared" si="46"/>
        <v>3.1377899045020467E-2</v>
      </c>
      <c r="CD12" s="172">
        <f t="shared" si="46"/>
        <v>2.3581899298916506E-2</v>
      </c>
      <c r="CE12" s="172">
        <f t="shared" si="46"/>
        <v>3.2178217821782179E-2</v>
      </c>
      <c r="CF12" s="172">
        <f t="shared" si="46"/>
        <v>2.7760641579272053E-2</v>
      </c>
      <c r="CG12" s="172">
        <f t="shared" si="46"/>
        <v>1.6181229773462782E-2</v>
      </c>
      <c r="CH12" s="172">
        <f t="shared" si="46"/>
        <v>1.414027149321267E-2</v>
      </c>
      <c r="CI12" s="172">
        <f t="shared" si="46"/>
        <v>1.0211524434719184E-2</v>
      </c>
      <c r="CJ12" s="172">
        <f t="shared" si="46"/>
        <v>1.65016501650165E-2</v>
      </c>
      <c r="CK12" s="172">
        <f t="shared" si="46"/>
        <v>2.3318385650224215E-2</v>
      </c>
      <c r="CL12" s="172">
        <f t="shared" si="46"/>
        <v>1.6744186046511629E-2</v>
      </c>
      <c r="CM12" s="172">
        <f t="shared" si="46"/>
        <v>9.8302055406613055E-3</v>
      </c>
      <c r="CN12" s="172">
        <f t="shared" si="46"/>
        <v>1.5280135823429542E-2</v>
      </c>
      <c r="CO12" s="172">
        <f t="shared" si="46"/>
        <v>1.3765182186234818E-2</v>
      </c>
      <c r="CP12" s="172">
        <f t="shared" si="46"/>
        <v>0.02</v>
      </c>
      <c r="CQ12" s="172">
        <f t="shared" si="46"/>
        <v>2.4390243902439025E-2</v>
      </c>
      <c r="CR12" s="172">
        <f t="shared" si="46"/>
        <v>2.6570048309178744E-2</v>
      </c>
      <c r="CS12" s="172">
        <f t="shared" si="46"/>
        <v>2.5283347863993024E-2</v>
      </c>
      <c r="CT12" s="172">
        <f t="shared" si="46"/>
        <v>2.6595744680851064E-2</v>
      </c>
      <c r="CU12" s="172">
        <f t="shared" si="46"/>
        <v>1.5315315315315315E-2</v>
      </c>
      <c r="CV12" s="172">
        <f t="shared" si="46"/>
        <v>2.4907749077490774E-2</v>
      </c>
      <c r="CW12" s="172">
        <f t="shared" si="46"/>
        <v>3.6758563074352546E-2</v>
      </c>
      <c r="CX12" s="172">
        <f t="shared" si="46"/>
        <v>2.8469750889679714E-2</v>
      </c>
      <c r="CY12" s="172">
        <f t="shared" si="46"/>
        <v>3.9629005059021921E-2</v>
      </c>
      <c r="CZ12" s="172">
        <f t="shared" si="46"/>
        <v>3.3391915641476276E-2</v>
      </c>
      <c r="DA12" s="172">
        <f t="shared" si="46"/>
        <v>2.7411167512690356E-2</v>
      </c>
      <c r="DB12" s="172">
        <f t="shared" si="46"/>
        <v>8.1154192966636611E-3</v>
      </c>
      <c r="DC12" s="172">
        <f t="shared" si="46"/>
        <v>2.0814479638009049E-2</v>
      </c>
      <c r="DD12" s="172">
        <f t="shared" si="46"/>
        <v>4.0389972144846797E-2</v>
      </c>
      <c r="DE12" s="172">
        <f t="shared" si="46"/>
        <v>2.403846153846154E-2</v>
      </c>
      <c r="DF12" s="172">
        <f t="shared" si="46"/>
        <v>2.6687598116169546E-2</v>
      </c>
      <c r="DG12" s="172">
        <f t="shared" si="46"/>
        <v>3.5146443514644354E-2</v>
      </c>
      <c r="DH12" s="172">
        <f t="shared" si="46"/>
        <v>2.2865853658536585E-2</v>
      </c>
      <c r="DI12" s="172">
        <f t="shared" si="46"/>
        <v>1.5548281505728314E-2</v>
      </c>
      <c r="DJ12" s="172">
        <f t="shared" si="46"/>
        <v>1.9417475728155338E-2</v>
      </c>
      <c r="DK12" s="172">
        <f t="shared" si="46"/>
        <v>3.3045977011494254E-2</v>
      </c>
      <c r="DL12" s="172">
        <f t="shared" si="46"/>
        <v>3.015075376884422E-2</v>
      </c>
      <c r="DM12" s="172">
        <f t="shared" si="46"/>
        <v>2.5289017341040464E-2</v>
      </c>
      <c r="DN12" s="172">
        <f t="shared" si="46"/>
        <v>2.0152883947185545E-2</v>
      </c>
      <c r="DO12" s="172">
        <f t="shared" si="46"/>
        <v>1.5272727272727273E-2</v>
      </c>
      <c r="DP12" s="172">
        <f t="shared" si="46"/>
        <v>9.202453987730062E-3</v>
      </c>
      <c r="DQ12" s="172">
        <f t="shared" si="46"/>
        <v>1.0172143974960876E-2</v>
      </c>
      <c r="DR12" s="172">
        <f t="shared" si="46"/>
        <v>3.1934877896055106E-2</v>
      </c>
      <c r="DS12" s="172">
        <f t="shared" si="46"/>
        <v>2.084942084942085E-2</v>
      </c>
      <c r="DT12" s="172">
        <f t="shared" si="46"/>
        <v>2.5193798449612403E-2</v>
      </c>
      <c r="DU12" s="172">
        <f t="shared" si="46"/>
        <v>2.6437541308658295E-2</v>
      </c>
      <c r="DV12" s="172">
        <f t="shared" si="46"/>
        <v>2.0543806646525681E-2</v>
      </c>
      <c r="DW12" s="172">
        <f t="shared" si="46"/>
        <v>1.7161716171617162E-2</v>
      </c>
      <c r="DX12" s="172">
        <f t="shared" si="46"/>
        <v>1.9753086419753086E-2</v>
      </c>
      <c r="DY12" s="172">
        <f t="shared" si="46"/>
        <v>2.9290853031860225E-2</v>
      </c>
      <c r="DZ12" s="172">
        <f t="shared" ref="DZ12:GK12" si="47">DZ7/DZ4</f>
        <v>2.9315960912052116E-2</v>
      </c>
      <c r="EA12" s="172">
        <f t="shared" si="47"/>
        <v>2.6785714285714284E-2</v>
      </c>
      <c r="EB12" s="172">
        <f t="shared" si="47"/>
        <v>3.6194415718717683E-2</v>
      </c>
      <c r="EC12" s="172">
        <f t="shared" si="47"/>
        <v>2.9518619436875566E-2</v>
      </c>
      <c r="ED12" s="172">
        <f t="shared" si="47"/>
        <v>2.2038567493112948E-2</v>
      </c>
      <c r="EE12" s="172">
        <f t="shared" si="47"/>
        <v>3.9520958083832339E-2</v>
      </c>
      <c r="EF12" s="172">
        <f t="shared" si="47"/>
        <v>7.5550267697798934E-2</v>
      </c>
      <c r="EG12" s="172">
        <f t="shared" si="47"/>
        <v>3.9538935799490686E-2</v>
      </c>
      <c r="EH12" s="172">
        <f t="shared" si="47"/>
        <v>1.9574536924694654E-2</v>
      </c>
      <c r="EI12" s="172">
        <f t="shared" si="47"/>
        <v>1.4250479583447519E-2</v>
      </c>
      <c r="EJ12" s="172">
        <f t="shared" si="47"/>
        <v>1.0854176498348278E-2</v>
      </c>
      <c r="EK12" s="172">
        <f t="shared" si="47"/>
        <v>1.0600706713780919E-2</v>
      </c>
      <c r="EL12" s="172">
        <f t="shared" si="47"/>
        <v>1.6160310277957338E-2</v>
      </c>
      <c r="EM12" s="172">
        <f t="shared" si="47"/>
        <v>1.9243104554201411E-2</v>
      </c>
      <c r="EN12" s="172">
        <f t="shared" si="47"/>
        <v>2.5777103866565579E-2</v>
      </c>
      <c r="EO12" s="172">
        <f t="shared" si="47"/>
        <v>2.3066485753052916E-2</v>
      </c>
      <c r="EP12" s="172">
        <f t="shared" si="47"/>
        <v>2.2630834512022632E-2</v>
      </c>
      <c r="EQ12" s="172">
        <f t="shared" si="47"/>
        <v>1.9890260631001373E-2</v>
      </c>
      <c r="ER12" s="172">
        <f t="shared" si="47"/>
        <v>1.0301109350237718E-2</v>
      </c>
      <c r="ES12" s="172">
        <f t="shared" si="47"/>
        <v>1.5806988352745424E-2</v>
      </c>
      <c r="ET12" s="172">
        <f t="shared" si="47"/>
        <v>2.2643818849449205E-2</v>
      </c>
      <c r="EU12" s="172">
        <f t="shared" si="47"/>
        <v>2.5705329153605017E-2</v>
      </c>
      <c r="EV12" s="172">
        <f t="shared" si="47"/>
        <v>3.4985422740524783E-2</v>
      </c>
      <c r="EW12" s="172">
        <f t="shared" si="47"/>
        <v>4.9457994579945798E-2</v>
      </c>
      <c r="EX12" s="172">
        <f t="shared" si="47"/>
        <v>3.254678600488202E-2</v>
      </c>
      <c r="EY12" s="172">
        <f t="shared" si="47"/>
        <v>1.5939015939015939E-2</v>
      </c>
      <c r="EZ12" s="172">
        <f t="shared" si="47"/>
        <v>2.0430906389301635E-2</v>
      </c>
      <c r="FA12" s="172">
        <f t="shared" si="47"/>
        <v>3.0606566499721759E-2</v>
      </c>
      <c r="FB12" s="172">
        <f t="shared" si="47"/>
        <v>2.802547770700637E-2</v>
      </c>
      <c r="FC12" s="172">
        <f t="shared" si="47"/>
        <v>3.3944331296673458E-2</v>
      </c>
      <c r="FD12" s="172">
        <f t="shared" si="47"/>
        <v>2.3877202956225127E-2</v>
      </c>
      <c r="FE12" s="172">
        <f t="shared" si="47"/>
        <v>1.7336152219873151E-2</v>
      </c>
      <c r="FF12" s="172">
        <f t="shared" si="47"/>
        <v>1.1394101876675604E-2</v>
      </c>
      <c r="FG12" s="172">
        <f t="shared" si="47"/>
        <v>1.8653690186536901E-2</v>
      </c>
      <c r="FH12" s="172">
        <f t="shared" si="47"/>
        <v>2.626123013130615E-2</v>
      </c>
      <c r="FI12" s="172">
        <f t="shared" si="47"/>
        <v>2.0655270655270654E-2</v>
      </c>
      <c r="FJ12" s="172">
        <f t="shared" si="47"/>
        <v>2.9661016949152543E-2</v>
      </c>
      <c r="FK12" s="172">
        <f t="shared" si="47"/>
        <v>2.5738077214231644E-2</v>
      </c>
      <c r="FL12" s="172">
        <f t="shared" si="47"/>
        <v>2.7819548872180452E-2</v>
      </c>
      <c r="FM12" s="172">
        <f t="shared" si="47"/>
        <v>1.6058394160583942E-2</v>
      </c>
      <c r="FN12" s="172">
        <f t="shared" si="47"/>
        <v>1.3565891472868217E-2</v>
      </c>
      <c r="FO12" s="172">
        <f t="shared" si="47"/>
        <v>2.3923444976076555E-2</v>
      </c>
      <c r="FP12" s="172">
        <f t="shared" si="47"/>
        <v>2.3632680621201892E-2</v>
      </c>
      <c r="FQ12" s="172">
        <f t="shared" si="47"/>
        <v>2.0738820479585224E-2</v>
      </c>
      <c r="FR12" s="172">
        <f t="shared" si="47"/>
        <v>2.2508038585209004E-2</v>
      </c>
      <c r="FS12" s="172">
        <f t="shared" si="47"/>
        <v>1.5362106803218726E-2</v>
      </c>
      <c r="FT12" s="172">
        <f t="shared" si="47"/>
        <v>1.3178294573643411E-2</v>
      </c>
      <c r="FU12" s="172">
        <f t="shared" si="47"/>
        <v>1.4731369150779897E-2</v>
      </c>
      <c r="FV12" s="172">
        <f t="shared" si="47"/>
        <v>1.9218449711723255E-2</v>
      </c>
      <c r="FW12" s="172">
        <f t="shared" si="47"/>
        <v>2.0330368487928845E-2</v>
      </c>
      <c r="FX12" s="172">
        <f t="shared" si="47"/>
        <v>2.8592927012791574E-2</v>
      </c>
      <c r="FY12" s="172">
        <f t="shared" si="47"/>
        <v>2.7141645462256149E-2</v>
      </c>
      <c r="FZ12" s="172">
        <f t="shared" si="47"/>
        <v>1.6452074391988557E-2</v>
      </c>
      <c r="GA12" s="172">
        <f t="shared" si="47"/>
        <v>9.9009900990099011E-3</v>
      </c>
      <c r="GB12" s="172">
        <f t="shared" si="47"/>
        <v>8.1360946745562129E-3</v>
      </c>
      <c r="GC12" s="172">
        <f t="shared" si="47"/>
        <v>1.7806267806267807E-2</v>
      </c>
      <c r="GD12" s="172">
        <f t="shared" si="47"/>
        <v>1.5128593040847202E-2</v>
      </c>
      <c r="GE12" s="172">
        <f t="shared" si="47"/>
        <v>2.5390625E-2</v>
      </c>
      <c r="GF12" s="172">
        <f t="shared" si="47"/>
        <v>2.1379310344827585E-2</v>
      </c>
      <c r="GG12" s="172">
        <f t="shared" si="47"/>
        <v>2.5316455696202531E-2</v>
      </c>
      <c r="GH12" s="172">
        <f t="shared" si="47"/>
        <v>8.0128205128205121E-3</v>
      </c>
      <c r="GI12" s="172">
        <f t="shared" si="47"/>
        <v>2.7506654835847383E-2</v>
      </c>
      <c r="GJ12" s="172">
        <f t="shared" si="47"/>
        <v>2.5173064820641914E-2</v>
      </c>
      <c r="GK12" s="172">
        <f t="shared" si="47"/>
        <v>2.6365348399246705E-2</v>
      </c>
      <c r="GL12" s="172">
        <f t="shared" ref="GL12:IW12" si="48">GL7/GL4</f>
        <v>2.051901025950513E-2</v>
      </c>
      <c r="GM12" s="172">
        <f t="shared" si="48"/>
        <v>2.1303258145363407E-2</v>
      </c>
      <c r="GN12" s="172">
        <f t="shared" si="48"/>
        <v>1.8867924528301886E-2</v>
      </c>
      <c r="GO12" s="172">
        <f t="shared" si="48"/>
        <v>9.5846645367412137E-3</v>
      </c>
      <c r="GP12" s="172">
        <f t="shared" si="48"/>
        <v>1.747088186356073E-2</v>
      </c>
      <c r="GQ12" s="172">
        <f t="shared" si="48"/>
        <v>2.0731707317073172E-2</v>
      </c>
      <c r="GR12" s="172">
        <f t="shared" si="48"/>
        <v>2.2388059701492536E-2</v>
      </c>
      <c r="GS12" s="172">
        <f t="shared" si="48"/>
        <v>2.5017869907076482E-2</v>
      </c>
      <c r="GT12" s="172">
        <f t="shared" si="48"/>
        <v>3.552923760177646E-2</v>
      </c>
      <c r="GU12" s="172">
        <f t="shared" si="48"/>
        <v>2.1321961620469083E-2</v>
      </c>
      <c r="GV12" s="172">
        <f t="shared" si="48"/>
        <v>1.2903225806451613E-2</v>
      </c>
      <c r="GW12" s="172">
        <f t="shared" si="48"/>
        <v>2.2026431718061675E-2</v>
      </c>
      <c r="GX12" s="172">
        <f t="shared" si="48"/>
        <v>2.5358324145534728E-2</v>
      </c>
      <c r="GY12" s="172">
        <f t="shared" si="48"/>
        <v>2.5135869565217392E-2</v>
      </c>
      <c r="GZ12" s="172">
        <f t="shared" si="48"/>
        <v>1.7857142857142856E-2</v>
      </c>
      <c r="HA12" s="172">
        <f t="shared" si="48"/>
        <v>2.9231815091774305E-2</v>
      </c>
      <c r="HB12" s="172">
        <f t="shared" si="48"/>
        <v>1.9962570180910792E-2</v>
      </c>
      <c r="HC12" s="172">
        <f t="shared" si="48"/>
        <v>8.8551549652118918E-3</v>
      </c>
      <c r="HD12" s="172">
        <f t="shared" si="48"/>
        <v>1.3698630136986301E-2</v>
      </c>
      <c r="HE12" s="172">
        <f t="shared" si="48"/>
        <v>1.4734774066797643E-2</v>
      </c>
      <c r="HF12" s="172">
        <f t="shared" si="48"/>
        <v>1.2229922543823889E-2</v>
      </c>
      <c r="HG12" s="172">
        <f t="shared" si="48"/>
        <v>1.1064479206409768E-2</v>
      </c>
      <c r="HH12" s="172">
        <f t="shared" si="48"/>
        <v>1.5972618368511125E-2</v>
      </c>
      <c r="HI12" s="172">
        <f t="shared" si="48"/>
        <v>2.2235948116121063E-2</v>
      </c>
      <c r="HJ12" s="172">
        <f t="shared" si="48"/>
        <v>9.5302927161334244E-3</v>
      </c>
      <c r="HK12" s="172">
        <f t="shared" si="48"/>
        <v>1.0802469135802469E-2</v>
      </c>
      <c r="HL12" s="172">
        <f t="shared" si="48"/>
        <v>2.3626373626373626E-2</v>
      </c>
      <c r="HM12" s="172">
        <f t="shared" si="48"/>
        <v>2.1250000000000002E-2</v>
      </c>
      <c r="HN12" s="172">
        <f t="shared" si="48"/>
        <v>1.6630513376717282E-2</v>
      </c>
      <c r="HO12" s="172">
        <f t="shared" si="48"/>
        <v>2.2393822393822392E-2</v>
      </c>
      <c r="HP12" s="172">
        <f t="shared" si="48"/>
        <v>2.4303073624017155E-2</v>
      </c>
      <c r="HQ12" s="172">
        <f t="shared" si="48"/>
        <v>1.9765739385065886E-2</v>
      </c>
      <c r="HR12" s="172">
        <f t="shared" si="48"/>
        <v>1.6066838046272493E-2</v>
      </c>
      <c r="HS12" s="172">
        <f t="shared" si="48"/>
        <v>2.6967528893780957E-2</v>
      </c>
      <c r="HT12" s="172">
        <f t="shared" si="48"/>
        <v>2.2339800117577895E-2</v>
      </c>
      <c r="HU12" s="172">
        <f t="shared" si="48"/>
        <v>2.6867627785058978E-2</v>
      </c>
      <c r="HV12" s="172">
        <f t="shared" si="48"/>
        <v>3.0424799081515498E-2</v>
      </c>
      <c r="HW12" s="172">
        <f t="shared" si="48"/>
        <v>2.564102564102564E-2</v>
      </c>
      <c r="HX12" s="172">
        <f t="shared" si="48"/>
        <v>2.358490566037736E-2</v>
      </c>
      <c r="HY12" s="172">
        <f t="shared" si="48"/>
        <v>2.5179856115107913E-2</v>
      </c>
      <c r="HZ12" s="172">
        <f t="shared" si="48"/>
        <v>1.5297202797202798E-2</v>
      </c>
      <c r="IA12" s="172">
        <f t="shared" si="48"/>
        <v>4.5057631854697869E-2</v>
      </c>
      <c r="IB12" s="172">
        <f t="shared" si="48"/>
        <v>5.4012816600549282E-2</v>
      </c>
      <c r="IC12" s="172">
        <f t="shared" si="48"/>
        <v>5.8255107675317504E-2</v>
      </c>
      <c r="ID12" s="172">
        <f t="shared" si="48"/>
        <v>4.8738532110091742E-2</v>
      </c>
      <c r="IE12" s="172">
        <f t="shared" si="48"/>
        <v>2.3471615720524017E-2</v>
      </c>
      <c r="IF12" s="172">
        <f t="shared" si="48"/>
        <v>2.488231338264963E-2</v>
      </c>
      <c r="IG12" s="172">
        <f t="shared" si="48"/>
        <v>3.5056017347307553E-2</v>
      </c>
      <c r="IH12" s="172">
        <f t="shared" si="48"/>
        <v>3.0880082346886259E-2</v>
      </c>
      <c r="II12" s="172">
        <f t="shared" si="48"/>
        <v>2.238388360380526E-2</v>
      </c>
      <c r="IJ12" s="172">
        <f t="shared" si="48"/>
        <v>2.3038605230386051E-2</v>
      </c>
      <c r="IK12" s="172">
        <f t="shared" si="48"/>
        <v>2.2517321016166283E-2</v>
      </c>
      <c r="IL12" s="172">
        <f t="shared" si="48"/>
        <v>1.9171304885590601E-2</v>
      </c>
      <c r="IM12" s="172">
        <f t="shared" si="48"/>
        <v>1.3649425287356323E-2</v>
      </c>
      <c r="IN12" s="172">
        <f t="shared" si="48"/>
        <v>2.3509174311926607E-2</v>
      </c>
      <c r="IO12" s="172">
        <f t="shared" si="48"/>
        <v>2.5122549019607844E-2</v>
      </c>
      <c r="IP12" s="172">
        <f t="shared" si="48"/>
        <v>2.4752475247524754E-2</v>
      </c>
      <c r="IQ12" s="172">
        <f t="shared" si="48"/>
        <v>2.3646546359676415E-2</v>
      </c>
      <c r="IR12" s="172">
        <f t="shared" si="48"/>
        <v>1.7532467532467531E-2</v>
      </c>
      <c r="IS12" s="172">
        <f t="shared" si="48"/>
        <v>1.6504126031507877E-2</v>
      </c>
      <c r="IT12" s="172">
        <f t="shared" si="48"/>
        <v>2.185792349726776E-2</v>
      </c>
      <c r="IU12" s="172">
        <f t="shared" si="48"/>
        <v>2.6826484018264839E-2</v>
      </c>
      <c r="IV12" s="172">
        <f t="shared" si="48"/>
        <v>2.5240384615384616E-2</v>
      </c>
      <c r="IW12" s="172">
        <f t="shared" si="48"/>
        <v>2.7577937649880094E-2</v>
      </c>
      <c r="IX12" s="172">
        <f t="shared" ref="IX12:LI12" si="49">IX7/IX4</f>
        <v>3.212121212121212E-2</v>
      </c>
      <c r="IY12" s="172">
        <f t="shared" si="49"/>
        <v>1.4313597918022121E-2</v>
      </c>
      <c r="IZ12" s="172">
        <f t="shared" si="49"/>
        <v>1.5131578947368421E-2</v>
      </c>
      <c r="JA12" s="172">
        <f t="shared" si="49"/>
        <v>2.7867095391211148E-2</v>
      </c>
      <c r="JB12" s="172">
        <f t="shared" si="49"/>
        <v>2.2879464285714284E-2</v>
      </c>
      <c r="JC12" s="172">
        <f t="shared" si="49"/>
        <v>2.7247956403269755E-2</v>
      </c>
      <c r="JD12" s="172">
        <f t="shared" si="49"/>
        <v>3.1528444139821796E-2</v>
      </c>
      <c r="JE12" s="172">
        <f t="shared" si="49"/>
        <v>3.7429378531073448E-2</v>
      </c>
      <c r="JF12" s="172">
        <f t="shared" si="49"/>
        <v>1.9257221458046769E-2</v>
      </c>
      <c r="JG12" s="172">
        <f t="shared" si="49"/>
        <v>1.1102299762093577E-2</v>
      </c>
      <c r="JH12" s="172">
        <f t="shared" si="49"/>
        <v>1.3054830287206266E-2</v>
      </c>
      <c r="JI12" s="172">
        <f t="shared" si="49"/>
        <v>3.0384875084402432E-2</v>
      </c>
      <c r="JJ12" s="172">
        <f t="shared" si="49"/>
        <v>2.916346891788181E-2</v>
      </c>
      <c r="JK12" s="172">
        <f t="shared" si="49"/>
        <v>3.912363067292645E-2</v>
      </c>
      <c r="JL12" s="172">
        <f t="shared" si="49"/>
        <v>3.4749034749034749E-2</v>
      </c>
      <c r="JM12" s="172">
        <f t="shared" si="49"/>
        <v>1.6140350877192983E-2</v>
      </c>
      <c r="JN12" s="172">
        <f t="shared" si="49"/>
        <v>1.7142857142857144E-2</v>
      </c>
      <c r="JO12" s="172">
        <f t="shared" si="49"/>
        <v>1.5596330275229359E-2</v>
      </c>
      <c r="JP12" s="172">
        <f t="shared" si="49"/>
        <v>2.9696578437701744E-2</v>
      </c>
      <c r="JQ12" s="172">
        <f t="shared" si="49"/>
        <v>3.3130493576741041E-2</v>
      </c>
      <c r="JR12" s="172">
        <f t="shared" si="49"/>
        <v>2.4657534246575342E-2</v>
      </c>
      <c r="JS12" s="172">
        <f t="shared" si="49"/>
        <v>3.0612244897959183E-2</v>
      </c>
      <c r="JT12" s="172">
        <f t="shared" si="49"/>
        <v>2.7948193592365372E-2</v>
      </c>
      <c r="JU12" s="172">
        <f t="shared" si="49"/>
        <v>1.0458567980691875E-2</v>
      </c>
      <c r="JV12" s="172">
        <f t="shared" si="49"/>
        <v>1.7999999999999999E-2</v>
      </c>
      <c r="JW12" s="172">
        <f t="shared" si="49"/>
        <v>3.7706205813040065E-2</v>
      </c>
      <c r="JX12" s="172">
        <f t="shared" si="49"/>
        <v>2.7420736932305057E-2</v>
      </c>
      <c r="JY12" s="172">
        <f t="shared" si="49"/>
        <v>3.0009680542110357E-2</v>
      </c>
      <c r="JZ12" s="172">
        <f t="shared" si="49"/>
        <v>3.4253092293054233E-2</v>
      </c>
      <c r="KA12" s="172">
        <f t="shared" si="49"/>
        <v>2.1880064829821719E-2</v>
      </c>
      <c r="KB12" s="172">
        <f t="shared" si="49"/>
        <v>2.2099447513812154E-2</v>
      </c>
      <c r="KC12" s="172">
        <f t="shared" si="49"/>
        <v>1.5706806282722512E-2</v>
      </c>
      <c r="KD12" s="172">
        <f t="shared" si="49"/>
        <v>3.1325301204819279E-2</v>
      </c>
      <c r="KE12" s="172">
        <f t="shared" si="49"/>
        <v>3.0807660283097418E-2</v>
      </c>
      <c r="KF12" s="172">
        <f t="shared" si="49"/>
        <v>3.4567901234567898E-2</v>
      </c>
      <c r="KG12" s="172">
        <f t="shared" si="49"/>
        <v>3.9927404718693285E-2</v>
      </c>
      <c r="KH12" s="172">
        <f t="shared" si="49"/>
        <v>2.1897810218978103E-2</v>
      </c>
      <c r="KI12" s="172">
        <f t="shared" si="49"/>
        <v>1.5717092337917484E-2</v>
      </c>
      <c r="KJ12" s="172">
        <f t="shared" si="49"/>
        <v>2.6470588235294117E-2</v>
      </c>
      <c r="KK12" s="172">
        <f t="shared" si="49"/>
        <v>2.967848309975268E-2</v>
      </c>
      <c r="KL12" s="172">
        <f t="shared" si="49"/>
        <v>2.9177718832891247E-2</v>
      </c>
      <c r="KM12" s="172">
        <f t="shared" si="49"/>
        <v>2.8703703703703703E-2</v>
      </c>
      <c r="KN12" s="172">
        <f t="shared" si="49"/>
        <v>3.1474820143884891E-2</v>
      </c>
      <c r="KO12" s="172">
        <f t="shared" si="49"/>
        <v>2.6905829596412557E-2</v>
      </c>
      <c r="KP12" s="172">
        <f t="shared" si="49"/>
        <v>1.2834224598930482E-2</v>
      </c>
      <c r="KQ12" s="172">
        <f t="shared" si="49"/>
        <v>1.8891687657430732E-2</v>
      </c>
      <c r="KR12" s="172">
        <f t="shared" si="49"/>
        <v>3.6931818181818184E-2</v>
      </c>
      <c r="KS12" s="172">
        <f t="shared" si="49"/>
        <v>2.8079710144927536E-2</v>
      </c>
      <c r="KT12" s="172">
        <f t="shared" si="49"/>
        <v>3.7720033528918694E-2</v>
      </c>
      <c r="KU12" s="172">
        <f t="shared" si="49"/>
        <v>2.694136291600634E-2</v>
      </c>
      <c r="KV12" s="172">
        <f t="shared" si="49"/>
        <v>2.8293545534924844E-2</v>
      </c>
      <c r="KW12" s="172">
        <f t="shared" si="49"/>
        <v>1.2909632571996028E-2</v>
      </c>
      <c r="KX12" s="172">
        <f t="shared" si="49"/>
        <v>1.4909478168264111E-2</v>
      </c>
      <c r="KY12" s="172">
        <f t="shared" si="49"/>
        <v>3.1446540880503145E-2</v>
      </c>
      <c r="KZ12" s="172">
        <f t="shared" si="49"/>
        <v>3.1523642732049037E-2</v>
      </c>
      <c r="LA12" s="172">
        <f t="shared" si="49"/>
        <v>3.577981651376147E-2</v>
      </c>
      <c r="LB12" s="172">
        <f t="shared" si="49"/>
        <v>3.2989690721649485E-2</v>
      </c>
      <c r="LC12" s="172">
        <f t="shared" si="49"/>
        <v>2.391904323827047E-2</v>
      </c>
      <c r="LD12" s="172">
        <f t="shared" si="49"/>
        <v>1.1201629327902239E-2</v>
      </c>
      <c r="LE12" s="172">
        <f t="shared" si="49"/>
        <v>1.6209476309226933E-2</v>
      </c>
      <c r="LF12" s="172">
        <f t="shared" si="49"/>
        <v>3.041144901610018E-2</v>
      </c>
      <c r="LG12" s="172">
        <f t="shared" si="49"/>
        <v>3.0198446937014668E-2</v>
      </c>
      <c r="LH12" s="172">
        <f t="shared" si="49"/>
        <v>1.630837657524092E-2</v>
      </c>
      <c r="LI12" s="172">
        <f t="shared" si="49"/>
        <v>1.9113814074717638E-2</v>
      </c>
      <c r="LJ12" s="172">
        <f t="shared" ref="LJ12:NC12" si="50">LJ7/LJ4</f>
        <v>2.0530367835757058E-2</v>
      </c>
      <c r="LK12" s="172">
        <f t="shared" si="50"/>
        <v>7.5685903500473037E-3</v>
      </c>
      <c r="LL12" s="172">
        <f t="shared" si="50"/>
        <v>1.9698725376593278E-2</v>
      </c>
      <c r="LM12" s="172">
        <f t="shared" si="50"/>
        <v>3.5502958579881658E-2</v>
      </c>
      <c r="LN12" s="172">
        <f t="shared" si="50"/>
        <v>3.3444816053511704E-2</v>
      </c>
      <c r="LO12" s="172">
        <f t="shared" si="50"/>
        <v>3.5398230088495575E-2</v>
      </c>
      <c r="LP12" s="172">
        <f t="shared" si="50"/>
        <v>2.3008849557522124E-2</v>
      </c>
      <c r="LQ12" s="172">
        <f t="shared" si="50"/>
        <v>2.0955574182732608E-2</v>
      </c>
      <c r="LR12" s="172">
        <f t="shared" si="50"/>
        <v>1.4579759862778732E-2</v>
      </c>
      <c r="LS12" s="172">
        <f t="shared" si="50"/>
        <v>1.8808777429467086E-2</v>
      </c>
      <c r="LT12" s="172">
        <f t="shared" si="50"/>
        <v>3.0846484935437589E-2</v>
      </c>
      <c r="LU12" s="172">
        <f t="shared" si="50"/>
        <v>4.7579983593109103E-2</v>
      </c>
      <c r="LV12" s="172">
        <f t="shared" si="50"/>
        <v>2.5741029641185648E-2</v>
      </c>
      <c r="LW12" s="172">
        <f t="shared" si="50"/>
        <v>3.8428693424423573E-2</v>
      </c>
      <c r="LX12" s="172">
        <f t="shared" si="50"/>
        <v>2.8037383177570093E-2</v>
      </c>
      <c r="LY12" s="172">
        <f t="shared" si="50"/>
        <v>1.2686567164179104E-2</v>
      </c>
      <c r="LZ12" s="172">
        <f t="shared" si="50"/>
        <v>1.95160031225605E-2</v>
      </c>
      <c r="MA12" s="172">
        <f t="shared" si="50"/>
        <v>3.6041939711664479E-2</v>
      </c>
      <c r="MB12" s="172">
        <f t="shared" si="50"/>
        <v>3.0508474576271188E-2</v>
      </c>
      <c r="MC12" s="172">
        <f t="shared" si="50"/>
        <v>2.0547945205479451E-2</v>
      </c>
      <c r="MD12" s="172">
        <f t="shared" si="50"/>
        <v>3.3149171270718231E-2</v>
      </c>
      <c r="ME12" s="172">
        <f t="shared" si="50"/>
        <v>3.5003431708991076E-2</v>
      </c>
      <c r="MF12" s="172">
        <f t="shared" si="50"/>
        <v>1.4727540500736377E-2</v>
      </c>
      <c r="MG12" s="172">
        <f t="shared" si="50"/>
        <v>2.4939662107803701E-2</v>
      </c>
      <c r="MH12" s="172">
        <f t="shared" si="50"/>
        <v>3.1306441902468396E-2</v>
      </c>
      <c r="MI12" s="172">
        <f t="shared" si="50"/>
        <v>2.7303754266211604E-2</v>
      </c>
      <c r="MJ12" s="172">
        <f t="shared" si="50"/>
        <v>3.396901072705602E-2</v>
      </c>
      <c r="MK12" s="172">
        <f t="shared" si="50"/>
        <v>2.1505376344086023E-2</v>
      </c>
      <c r="ML12" s="172">
        <f t="shared" si="50"/>
        <v>2.3125E-2</v>
      </c>
      <c r="MM12" s="172">
        <f t="shared" si="50"/>
        <v>1.5209125475285171E-2</v>
      </c>
      <c r="MN12" s="172">
        <f t="shared" si="50"/>
        <v>2.1538461538461538E-2</v>
      </c>
      <c r="MO12" s="172">
        <f t="shared" si="50"/>
        <v>3.3908754623921088E-2</v>
      </c>
      <c r="MP12" s="172">
        <f t="shared" si="50"/>
        <v>3.2587859424920131E-2</v>
      </c>
      <c r="MQ12" s="172">
        <f t="shared" si="50"/>
        <v>4.5646661031276417E-2</v>
      </c>
      <c r="MR12" s="172">
        <f t="shared" si="50"/>
        <v>3.3532041728763042E-2</v>
      </c>
      <c r="MS12" s="172">
        <f t="shared" si="50"/>
        <v>2.4503311258278145E-2</v>
      </c>
      <c r="MT12" s="172">
        <f t="shared" si="50"/>
        <v>1.5753938484621154E-2</v>
      </c>
      <c r="MU12" s="172">
        <f t="shared" si="50"/>
        <v>1.5332197614991482E-2</v>
      </c>
      <c r="MV12" s="172">
        <f t="shared" si="50"/>
        <v>5.7004830917874394E-2</v>
      </c>
      <c r="MW12" s="172">
        <f t="shared" si="50"/>
        <v>3.3515731874145006E-2</v>
      </c>
      <c r="MX12" s="172">
        <f t="shared" si="50"/>
        <v>6.6069428891377374E-2</v>
      </c>
      <c r="MY12" s="172">
        <f t="shared" si="50"/>
        <v>3.7925696594427245E-2</v>
      </c>
      <c r="MZ12" s="172">
        <f t="shared" si="50"/>
        <v>3.580901856763926E-2</v>
      </c>
      <c r="NA12" s="172">
        <f t="shared" si="50"/>
        <v>2.219233355749832E-2</v>
      </c>
      <c r="NB12" s="172">
        <f>NB7/NB4</f>
        <v>8.6410054988216804E-3</v>
      </c>
      <c r="NC12" s="172" t="e">
        <f t="shared" si="50"/>
        <v>#DIV/0!</v>
      </c>
    </row>
    <row r="13" spans="1:367" s="107" customFormat="1" x14ac:dyDescent="0.3">
      <c r="A13" s="100" t="s">
        <v>9</v>
      </c>
      <c r="B13" s="170">
        <f t="shared" ref="B13" si="51">(B11-B12)/B12</f>
        <v>1.5293453724604966</v>
      </c>
      <c r="C13" s="170">
        <f t="shared" ref="C13" si="52">(C11-C12)/C12</f>
        <v>-0.15349952858965116</v>
      </c>
      <c r="D13" s="170">
        <f t="shared" ref="D13" si="53">(D11-D12)/D12</f>
        <v>6.9748724305007753E-2</v>
      </c>
      <c r="E13" s="170">
        <f t="shared" ref="E13" si="54">(E11-E12)/E12</f>
        <v>-0.52781108528080267</v>
      </c>
      <c r="F13" s="170">
        <f t="shared" ref="F13" si="55">(F11-F12)/F12</f>
        <v>-0.32680228202616263</v>
      </c>
      <c r="G13" s="170">
        <f t="shared" ref="G13" si="56">(G11-G12)/G12</f>
        <v>-0.58111361926260341</v>
      </c>
      <c r="H13" s="170">
        <f t="shared" ref="H13" si="57">(H11-H12)/H12</f>
        <v>0.9945495887112954</v>
      </c>
      <c r="I13" s="170">
        <f t="shared" ref="I13" si="58">(I11-I12)/I12</f>
        <v>0.76784411795352714</v>
      </c>
      <c r="J13" s="170">
        <f t="shared" ref="J13" si="59">(J11-J12)/J12</f>
        <v>-0.17249430130551913</v>
      </c>
      <c r="K13" s="170">
        <f t="shared" ref="K13" si="60">(K11-K12)/K12</f>
        <v>-0.55493677328426572</v>
      </c>
      <c r="L13" s="170">
        <f t="shared" ref="L13" si="61">(L11-L12)/L12</f>
        <v>-0.42443438914027148</v>
      </c>
      <c r="M13" s="170">
        <f t="shared" ref="M13" si="62">(M11-M12)/M12</f>
        <v>-0.51893791487700114</v>
      </c>
      <c r="N13" s="170">
        <f t="shared" ref="N13:X13" si="63">(N11-N12)/N12</f>
        <v>-0.29647874475460684</v>
      </c>
      <c r="O13" s="170">
        <f t="shared" si="63"/>
        <v>1.2939362795477904</v>
      </c>
      <c r="P13" s="170">
        <f t="shared" si="63"/>
        <v>1.4911997416437912</v>
      </c>
      <c r="Q13" s="170">
        <f t="shared" si="63"/>
        <v>-5.2026952391472411E-2</v>
      </c>
      <c r="R13" s="170">
        <f t="shared" si="63"/>
        <v>0.13857243871778746</v>
      </c>
      <c r="S13" s="170">
        <f t="shared" si="63"/>
        <v>-0.12069717639593906</v>
      </c>
      <c r="T13" s="170">
        <f t="shared" si="63"/>
        <v>-0.57961194949183859</v>
      </c>
      <c r="U13" s="170">
        <f t="shared" si="63"/>
        <v>3.941176470588223E-2</v>
      </c>
      <c r="V13" s="170">
        <f t="shared" si="63"/>
        <v>1.2478386167146973</v>
      </c>
      <c r="W13" s="170">
        <f t="shared" si="63"/>
        <v>1.1684250911183578</v>
      </c>
      <c r="X13" s="170">
        <f t="shared" si="63"/>
        <v>-0.33612341666481149</v>
      </c>
      <c r="Y13" s="170">
        <f t="shared" ref="Y13:AK13" si="64">(Y11-Y12)/Y12</f>
        <v>0.45076189488960305</v>
      </c>
      <c r="Z13" s="170">
        <f t="shared" si="64"/>
        <v>-4.1625615763546835E-2</v>
      </c>
      <c r="AA13" s="170">
        <f t="shared" si="64"/>
        <v>-0.6286636860407353</v>
      </c>
      <c r="AB13" s="170">
        <f t="shared" si="64"/>
        <v>-0.17982978723404261</v>
      </c>
      <c r="AC13" s="170">
        <f t="shared" si="64"/>
        <v>1.1067723624975534</v>
      </c>
      <c r="AD13" s="170">
        <f t="shared" si="64"/>
        <v>1.5754276827371694</v>
      </c>
      <c r="AE13" s="170">
        <f t="shared" si="64"/>
        <v>0.33215636822194217</v>
      </c>
      <c r="AF13" s="170">
        <f t="shared" si="64"/>
        <v>0.57930125247198416</v>
      </c>
      <c r="AG13" s="170">
        <f t="shared" si="64"/>
        <v>0.90622766261615417</v>
      </c>
      <c r="AH13" s="170">
        <f t="shared" si="64"/>
        <v>-0.62436858304160892</v>
      </c>
      <c r="AI13" s="170">
        <f t="shared" si="64"/>
        <v>2.1181938911022602E-2</v>
      </c>
      <c r="AJ13" s="170">
        <f t="shared" si="64"/>
        <v>1.1710269426005466</v>
      </c>
      <c r="AK13" s="170">
        <f t="shared" si="64"/>
        <v>-4.1326259946949648E-2</v>
      </c>
      <c r="AL13" s="170">
        <f t="shared" ref="AL13:AQ13" si="65">(AL11-AL12)/AL12</f>
        <v>0.18271486921004607</v>
      </c>
      <c r="AM13" s="170">
        <f t="shared" si="65"/>
        <v>-0.22618657937806874</v>
      </c>
      <c r="AN13" s="170">
        <f t="shared" si="65"/>
        <v>-4.199877375843044E-2</v>
      </c>
      <c r="AO13" s="170">
        <f t="shared" si="65"/>
        <v>-0.48030045351473921</v>
      </c>
      <c r="AP13" s="170">
        <f t="shared" si="65"/>
        <v>-0.45626276378488773</v>
      </c>
      <c r="AQ13" s="170">
        <f t="shared" si="65"/>
        <v>2.3680124223602488</v>
      </c>
      <c r="AR13" s="170">
        <f t="shared" ref="AR13:AZ13" si="66">(AR11-AR12)/AR12</f>
        <v>1.9903412749517062</v>
      </c>
      <c r="AS13" s="170">
        <f t="shared" si="66"/>
        <v>0.35091053048297682</v>
      </c>
      <c r="AT13" s="170">
        <f t="shared" si="66"/>
        <v>0.15277151870211797</v>
      </c>
      <c r="AU13" s="170">
        <f t="shared" si="66"/>
        <v>-0.10667073418751265</v>
      </c>
      <c r="AV13" s="170">
        <f t="shared" si="66"/>
        <v>-0.63257224321694461</v>
      </c>
      <c r="AW13" s="170">
        <f t="shared" si="66"/>
        <v>0.36344784682380588</v>
      </c>
      <c r="AX13" s="170">
        <f t="shared" si="66"/>
        <v>1.3731222086885913</v>
      </c>
      <c r="AY13" s="170">
        <f t="shared" si="66"/>
        <v>1.3238417165741996</v>
      </c>
      <c r="AZ13" s="170">
        <f t="shared" si="66"/>
        <v>0.36423679060665354</v>
      </c>
      <c r="BA13" s="170">
        <f t="shared" ref="BA13:BF13" si="67">(BA11-BA12)/BA12</f>
        <v>0.15390625000000002</v>
      </c>
      <c r="BB13" s="170">
        <f t="shared" si="67"/>
        <v>-0.51500925321140867</v>
      </c>
      <c r="BC13" s="170">
        <f t="shared" si="67"/>
        <v>-0.69593608986680833</v>
      </c>
      <c r="BD13" s="170">
        <f t="shared" si="67"/>
        <v>-0.31456548347613217</v>
      </c>
      <c r="BE13" s="170">
        <f t="shared" si="67"/>
        <v>2.7657591366200633</v>
      </c>
      <c r="BF13" s="170">
        <f t="shared" si="67"/>
        <v>1.0337183583189973</v>
      </c>
      <c r="BG13" s="170">
        <f t="shared" ref="BG13:BL13" si="68">(BG11-BG12)/BG12</f>
        <v>-2.8359578046170304E-2</v>
      </c>
      <c r="BH13" s="170">
        <f t="shared" si="68"/>
        <v>0.17968033222270505</v>
      </c>
      <c r="BI13" s="170">
        <f t="shared" si="68"/>
        <v>-1.8430497623435761E-3</v>
      </c>
      <c r="BJ13" s="170">
        <f t="shared" si="68"/>
        <v>-0.63550647421615158</v>
      </c>
      <c r="BK13" s="170">
        <f t="shared" si="68"/>
        <v>0.17161140197789407</v>
      </c>
      <c r="BL13" s="170">
        <f t="shared" si="68"/>
        <v>2.1062480177608629</v>
      </c>
      <c r="BM13" s="170">
        <f t="shared" ref="BM13:BT13" si="69">(BM11-BM12)/BM12</f>
        <v>0.25255338904363989</v>
      </c>
      <c r="BN13" s="170">
        <f t="shared" si="69"/>
        <v>0.2855484370297115</v>
      </c>
      <c r="BO13" s="170">
        <f t="shared" si="69"/>
        <v>-0.11841652323580035</v>
      </c>
      <c r="BP13" s="170">
        <f t="shared" si="69"/>
        <v>-8.7014725568942422E-2</v>
      </c>
      <c r="BQ13" s="170">
        <f t="shared" si="69"/>
        <v>-0.53351479620323849</v>
      </c>
      <c r="BR13" s="170">
        <f t="shared" si="69"/>
        <v>-4.7426974586101463E-2</v>
      </c>
      <c r="BS13" s="170">
        <f t="shared" si="69"/>
        <v>1.5539178152118431</v>
      </c>
      <c r="BT13" s="170">
        <f t="shared" si="69"/>
        <v>1.1038676236044658</v>
      </c>
      <c r="BU13" s="170">
        <f t="shared" ref="BU13:CA13" si="70">(BU11-BU12)/BU12</f>
        <v>-0.19333902263744168</v>
      </c>
      <c r="BV13" s="170">
        <f t="shared" si="70"/>
        <v>-0.17463187806768285</v>
      </c>
      <c r="BW13" s="170">
        <f t="shared" si="70"/>
        <v>4.252686924920695E-3</v>
      </c>
      <c r="BX13" s="170">
        <f t="shared" si="70"/>
        <v>-0.51392663043478259</v>
      </c>
      <c r="BY13" s="170">
        <f t="shared" si="70"/>
        <v>0.2117442810457516</v>
      </c>
      <c r="BZ13" s="170">
        <f t="shared" si="70"/>
        <v>0.31330472103004292</v>
      </c>
      <c r="CA13" s="170">
        <f t="shared" si="70"/>
        <v>-0.34589057960309244</v>
      </c>
      <c r="CB13" s="170">
        <f t="shared" ref="CB13:CO13" si="71">(CB11-CB12)/CB12</f>
        <v>-0.37082237418902336</v>
      </c>
      <c r="CC13" s="170">
        <f t="shared" si="71"/>
        <v>0.16438194975583917</v>
      </c>
      <c r="CD13" s="170">
        <f t="shared" si="71"/>
        <v>0.28849848220439661</v>
      </c>
      <c r="CE13" s="170">
        <f t="shared" si="71"/>
        <v>-0.12289813119918266</v>
      </c>
      <c r="CF13" s="170">
        <f t="shared" si="71"/>
        <v>-0.26647098391732393</v>
      </c>
      <c r="CG13" s="170">
        <f t="shared" si="71"/>
        <v>0.93292788879235478</v>
      </c>
      <c r="CH13" s="170">
        <f t="shared" si="71"/>
        <v>0.24885420944558512</v>
      </c>
      <c r="CI13" s="170">
        <f t="shared" si="71"/>
        <v>0.14469399682725212</v>
      </c>
      <c r="CJ13" s="170">
        <f t="shared" si="71"/>
        <v>0.36412005457025942</v>
      </c>
      <c r="CK13" s="170">
        <f t="shared" si="71"/>
        <v>-0.32037059612336949</v>
      </c>
      <c r="CL13" s="170">
        <f t="shared" si="71"/>
        <v>-6.2858199297468409E-3</v>
      </c>
      <c r="CM13" s="170">
        <f t="shared" si="71"/>
        <v>0.67135911816762872</v>
      </c>
      <c r="CN13" s="170">
        <f t="shared" si="71"/>
        <v>-0.31917352983672881</v>
      </c>
      <c r="CO13" s="170">
        <f t="shared" si="71"/>
        <v>-0.25680758236798551</v>
      </c>
      <c r="CP13" s="170">
        <f t="shared" ref="CP13:CV13" si="72">(CP11-CP12)/CP12</f>
        <v>-1.9607843137254936E-2</v>
      </c>
      <c r="CQ13" s="170">
        <f t="shared" si="72"/>
        <v>4.7352024922118291E-2</v>
      </c>
      <c r="CR13" s="170">
        <f t="shared" si="72"/>
        <v>-0.23555117867914083</v>
      </c>
      <c r="CS13" s="170">
        <f t="shared" si="72"/>
        <v>-0.39866072492433807</v>
      </c>
      <c r="CT13" s="170">
        <f t="shared" si="72"/>
        <v>-0.23940193491644676</v>
      </c>
      <c r="CU13" s="170">
        <f t="shared" si="72"/>
        <v>0.86111499231521604</v>
      </c>
      <c r="CV13" s="170">
        <f t="shared" si="72"/>
        <v>-8.2636399840700869E-2</v>
      </c>
      <c r="CW13" s="170">
        <f t="shared" ref="CW13:DA13" si="73">(CW11-CW12)/CW12</f>
        <v>0.18280632411067196</v>
      </c>
      <c r="CX13" s="170">
        <f t="shared" si="73"/>
        <v>-0.19839211618257263</v>
      </c>
      <c r="CY13" s="170">
        <f t="shared" si="73"/>
        <v>-0.37422280531629687</v>
      </c>
      <c r="CZ13" s="170">
        <f t="shared" si="73"/>
        <v>-0.68476454293628819</v>
      </c>
      <c r="DA13" s="170">
        <f t="shared" si="73"/>
        <v>-3.4705325763719971E-2</v>
      </c>
      <c r="DB13" s="170">
        <f t="shared" ref="DB13:DJ13" si="74">(DB11-DB12)/DB12</f>
        <v>1.8129794605295719</v>
      </c>
      <c r="DC13" s="170">
        <f t="shared" si="74"/>
        <v>-1.1211706495420535E-2</v>
      </c>
      <c r="DD13" s="170">
        <f t="shared" si="74"/>
        <v>-0.38476319069380971</v>
      </c>
      <c r="DE13" s="170">
        <f t="shared" si="74"/>
        <v>-0.32592592592592601</v>
      </c>
      <c r="DF13" s="170">
        <f t="shared" si="74"/>
        <v>-0.35184115722025144</v>
      </c>
      <c r="DG13" s="170">
        <f t="shared" si="74"/>
        <v>-0.72116899025841452</v>
      </c>
      <c r="DH13" s="170">
        <f t="shared" si="74"/>
        <v>-0.53656813534114145</v>
      </c>
      <c r="DI13" s="170">
        <f t="shared" si="74"/>
        <v>0.24407510003077865</v>
      </c>
      <c r="DJ13" s="170">
        <f t="shared" si="74"/>
        <v>0.2916398713826367</v>
      </c>
      <c r="DK13" s="170">
        <f t="shared" ref="DK13:DQ13" si="75">(DK11-DK12)/DK12</f>
        <v>-0.31296271368959483</v>
      </c>
      <c r="DL13" s="170">
        <f t="shared" si="75"/>
        <v>-0.24924547283702214</v>
      </c>
      <c r="DM13" s="170">
        <f t="shared" si="75"/>
        <v>-0.30344560588463038</v>
      </c>
      <c r="DN13" s="170">
        <f t="shared" si="75"/>
        <v>-0.45471769609700641</v>
      </c>
      <c r="DO13" s="170">
        <f t="shared" si="75"/>
        <v>0.5216297786720322</v>
      </c>
      <c r="DP13" s="170">
        <f t="shared" si="75"/>
        <v>1.1316275764036956</v>
      </c>
      <c r="DQ13" s="170">
        <f t="shared" si="75"/>
        <v>0.86297376093294487</v>
      </c>
      <c r="DR13" s="170">
        <f t="shared" ref="DR13:DW13" si="76">(DR11-DR12)/DR12</f>
        <v>-0.33906301732700594</v>
      </c>
      <c r="DS13" s="170">
        <f t="shared" si="76"/>
        <v>9.0618157318511056E-2</v>
      </c>
      <c r="DT13" s="170">
        <f t="shared" si="76"/>
        <v>-0.36808266360505171</v>
      </c>
      <c r="DU13" s="170">
        <f t="shared" si="76"/>
        <v>-0.59923057517658929</v>
      </c>
      <c r="DV13" s="170">
        <f t="shared" si="76"/>
        <v>0.20816844046567015</v>
      </c>
      <c r="DW13" s="170">
        <f t="shared" si="76"/>
        <v>0.25797130330809082</v>
      </c>
      <c r="DX13" s="170">
        <f t="shared" ref="DX13:EC13" si="77">(DX11-DX12)/DX12</f>
        <v>0.21694711538461547</v>
      </c>
      <c r="DY13" s="170">
        <f t="shared" si="77"/>
        <v>0.38810484781175797</v>
      </c>
      <c r="DZ13" s="170">
        <f t="shared" si="77"/>
        <v>-0.1910950339406931</v>
      </c>
      <c r="EA13" s="170">
        <f t="shared" si="77"/>
        <v>-0.15048083434918053</v>
      </c>
      <c r="EB13" s="170">
        <f t="shared" si="77"/>
        <v>-0.49662230109435079</v>
      </c>
      <c r="EC13" s="170">
        <f t="shared" si="77"/>
        <v>0.11021322782815728</v>
      </c>
      <c r="ED13" s="170">
        <f t="shared" ref="ED13:EZ13" si="78">(ED11-ED12)/ED12</f>
        <v>0.74385088393543419</v>
      </c>
      <c r="EE13" s="170">
        <f t="shared" si="78"/>
        <v>4.1684090212149021E-2</v>
      </c>
      <c r="EF13" s="170">
        <f t="shared" si="78"/>
        <v>-0.32592218936462347</v>
      </c>
      <c r="EG13" s="170">
        <f t="shared" si="78"/>
        <v>0.16396469984380946</v>
      </c>
      <c r="EH13" s="170">
        <f t="shared" si="78"/>
        <v>-0.45447119384303442</v>
      </c>
      <c r="EI13" s="170">
        <f t="shared" si="78"/>
        <v>-0.50839200347674918</v>
      </c>
      <c r="EJ13" s="170">
        <f t="shared" si="78"/>
        <v>-3.6818181818181868E-2</v>
      </c>
      <c r="EK13" s="170">
        <f t="shared" si="78"/>
        <v>0.75300038714672846</v>
      </c>
      <c r="EL13" s="170">
        <f t="shared" si="78"/>
        <v>0.25722497522299292</v>
      </c>
      <c r="EM13" s="170">
        <f t="shared" si="78"/>
        <v>4.2696871628910532E-2</v>
      </c>
      <c r="EN13" s="170">
        <f t="shared" si="78"/>
        <v>-2.056563569445331E-2</v>
      </c>
      <c r="EO13" s="170">
        <f t="shared" si="78"/>
        <v>-8.0606467709432764E-2</v>
      </c>
      <c r="EP13" s="170">
        <f t="shared" si="78"/>
        <v>-0.54740566037735849</v>
      </c>
      <c r="EQ13" s="170">
        <f t="shared" si="78"/>
        <v>5.7696957972626514E-2</v>
      </c>
      <c r="ER13" s="170">
        <f t="shared" si="78"/>
        <v>1.0887452711223202</v>
      </c>
      <c r="ES13" s="170">
        <f t="shared" si="78"/>
        <v>0.87817391077892648</v>
      </c>
      <c r="ET13" s="170">
        <f t="shared" si="78"/>
        <v>0.32222042401683115</v>
      </c>
      <c r="EU13" s="170">
        <f t="shared" si="78"/>
        <v>0.24386853229051275</v>
      </c>
      <c r="EV13" s="170">
        <f t="shared" si="78"/>
        <v>-0.19758472432979263</v>
      </c>
      <c r="EW13" s="170">
        <f t="shared" si="78"/>
        <v>-0.60183772391991563</v>
      </c>
      <c r="EX13" s="170">
        <f t="shared" si="78"/>
        <v>-0.13804154829545462</v>
      </c>
      <c r="EY13" s="170">
        <f t="shared" si="78"/>
        <v>0.43745979039120059</v>
      </c>
      <c r="EZ13" s="170">
        <f t="shared" si="78"/>
        <v>0.1418875927889714</v>
      </c>
      <c r="FA13" s="170">
        <f t="shared" ref="FA13:GM13" si="79">(FA11-FA12)/FA12</f>
        <v>8.0090157776108215E-2</v>
      </c>
      <c r="FB13" s="170">
        <f t="shared" si="79"/>
        <v>6.8233121280525093E-3</v>
      </c>
      <c r="FC13" s="170">
        <f t="shared" si="79"/>
        <v>-0.28182089552238809</v>
      </c>
      <c r="FD13" s="170">
        <f t="shared" si="79"/>
        <v>-0.45566308445394699</v>
      </c>
      <c r="FE13" s="170">
        <f t="shared" si="79"/>
        <v>0.8367869654306298</v>
      </c>
      <c r="FF13" s="170">
        <f t="shared" si="79"/>
        <v>1.5579663020987289</v>
      </c>
      <c r="FG13" s="170">
        <f t="shared" si="79"/>
        <v>0.3546283309957925</v>
      </c>
      <c r="FH13" s="170">
        <f t="shared" si="79"/>
        <v>-0.20538165842943437</v>
      </c>
      <c r="FI13" s="170">
        <f t="shared" si="79"/>
        <v>0.30344827586206913</v>
      </c>
      <c r="FJ13" s="170">
        <f t="shared" si="79"/>
        <v>-0.46834459721898553</v>
      </c>
      <c r="FK13" s="170">
        <f t="shared" si="79"/>
        <v>-0.56111421976638465</v>
      </c>
      <c r="FL13" s="170">
        <f t="shared" si="79"/>
        <v>-0.45259980792975718</v>
      </c>
      <c r="FM13" s="170">
        <f t="shared" si="79"/>
        <v>0.30082290500073045</v>
      </c>
      <c r="FN13" s="170">
        <f t="shared" si="79"/>
        <v>0.4131754256106589</v>
      </c>
      <c r="FO13" s="170">
        <f t="shared" si="79"/>
        <v>-0.16638176638176638</v>
      </c>
      <c r="FP13" s="170">
        <f t="shared" si="79"/>
        <v>-8.2617111885404604E-2</v>
      </c>
      <c r="FQ13" s="170">
        <f t="shared" si="79"/>
        <v>-4.7467298451681746E-2</v>
      </c>
      <c r="FR13" s="170">
        <f t="shared" si="79"/>
        <v>-0.57021938158576613</v>
      </c>
      <c r="FS13" s="170">
        <f t="shared" si="79"/>
        <v>-0.12445001392369812</v>
      </c>
      <c r="FT13" s="170">
        <f t="shared" si="79"/>
        <v>0.48635536688902364</v>
      </c>
      <c r="FU13" s="170">
        <f t="shared" si="79"/>
        <v>0.74355358581788866</v>
      </c>
      <c r="FV13" s="170">
        <f t="shared" si="79"/>
        <v>0.53127524523946912</v>
      </c>
      <c r="FW13" s="170">
        <f t="shared" si="79"/>
        <v>0.5218232044198895</v>
      </c>
      <c r="FX13" s="170">
        <f t="shared" si="79"/>
        <v>-0.11598902469443757</v>
      </c>
      <c r="FY13" s="170">
        <f t="shared" si="79"/>
        <v>-0.50921741198858228</v>
      </c>
      <c r="FZ13" s="170">
        <f t="shared" si="79"/>
        <v>-1.1664899257688226E-2</v>
      </c>
      <c r="GA13" s="170">
        <f t="shared" si="79"/>
        <v>1.154879494271039</v>
      </c>
      <c r="GB13" s="170">
        <f t="shared" si="79"/>
        <v>0.69772786504608242</v>
      </c>
      <c r="GC13" s="170">
        <f t="shared" si="79"/>
        <v>-0.28824202780049057</v>
      </c>
      <c r="GD13" s="170">
        <f>(GD11-GD12)/GD12</f>
        <v>-0.38254147205669198</v>
      </c>
      <c r="GE13" s="170">
        <f t="shared" si="79"/>
        <v>-0.65383925491548811</v>
      </c>
      <c r="GF13" s="170">
        <f t="shared" si="79"/>
        <v>-0.86333325478922696</v>
      </c>
      <c r="GG13" s="170">
        <f t="shared" si="79"/>
        <v>-0.76351596516690856</v>
      </c>
      <c r="GH13" s="170">
        <f t="shared" si="79"/>
        <v>1.7484044943820227</v>
      </c>
      <c r="GI13" s="170">
        <f t="shared" si="79"/>
        <v>-7.3106095220689074E-2</v>
      </c>
      <c r="GJ13" s="170">
        <f t="shared" si="79"/>
        <v>0.32705156136528674</v>
      </c>
      <c r="GK13" s="170">
        <f t="shared" si="79"/>
        <v>0.61754201680672272</v>
      </c>
      <c r="GL13" s="170">
        <f t="shared" si="79"/>
        <v>0.6618158745753</v>
      </c>
      <c r="GM13" s="170">
        <f t="shared" si="79"/>
        <v>-0.28477758384829471</v>
      </c>
      <c r="GN13" s="170">
        <f t="shared" ref="GN13:GP13" si="80">(GN11-GN12)/GN12</f>
        <v>0.48902546093064098</v>
      </c>
      <c r="GO13" s="170">
        <f t="shared" si="80"/>
        <v>3.61103781882146</v>
      </c>
      <c r="GP13" s="170">
        <f t="shared" si="80"/>
        <v>0.72176221919435435</v>
      </c>
      <c r="GQ13" s="170">
        <f t="shared" ref="GQ13:GS13" si="81">(GQ11-GQ12)/GQ12</f>
        <v>0.51637900669249714</v>
      </c>
      <c r="GR13" s="170">
        <f>(GR11-GR12)/GR12</f>
        <v>0.23787528868360289</v>
      </c>
      <c r="GS13" s="170">
        <f t="shared" si="81"/>
        <v>-0.17678980058842755</v>
      </c>
      <c r="GT13" s="170">
        <f t="shared" ref="GT13:GU13" si="82">(GT11-GT12)/GT12</f>
        <v>-0.70811728395061724</v>
      </c>
      <c r="GU13" s="170">
        <f t="shared" si="82"/>
        <v>-0.36382818387339866</v>
      </c>
      <c r="GV13" s="170">
        <f t="shared" ref="GV13:JG13" si="83">(GV11-GV12)/GV12</f>
        <v>0.44266567386448241</v>
      </c>
      <c r="GW13" s="170">
        <f t="shared" si="83"/>
        <v>0.75133531157270017</v>
      </c>
      <c r="GX13" s="170">
        <f t="shared" si="83"/>
        <v>0.2350938624647409</v>
      </c>
      <c r="GY13" s="170">
        <f t="shared" si="83"/>
        <v>0.23140283140283141</v>
      </c>
      <c r="GZ13" s="170">
        <f t="shared" si="83"/>
        <v>0.32854061826024455</v>
      </c>
      <c r="HA13" s="170">
        <f t="shared" si="83"/>
        <v>-0.56177034650976598</v>
      </c>
      <c r="HB13" s="170">
        <f t="shared" si="83"/>
        <v>-3.2783588093322664E-2</v>
      </c>
      <c r="HC13" s="170">
        <f t="shared" si="83"/>
        <v>3.3553719008264458</v>
      </c>
      <c r="HD13" s="170" t="e">
        <f t="shared" si="83"/>
        <v>#DIV/0!</v>
      </c>
      <c r="HE13" s="170" t="e">
        <f t="shared" si="83"/>
        <v>#DIV/0!</v>
      </c>
      <c r="HF13" s="170" t="e">
        <f t="shared" si="83"/>
        <v>#DIV/0!</v>
      </c>
      <c r="HG13" s="170" t="e">
        <f t="shared" si="83"/>
        <v>#DIV/0!</v>
      </c>
      <c r="HH13" s="170" t="e">
        <f t="shared" si="83"/>
        <v>#DIV/0!</v>
      </c>
      <c r="HI13" s="170" t="e">
        <f t="shared" si="83"/>
        <v>#DIV/0!</v>
      </c>
      <c r="HJ13" s="170" t="e">
        <f t="shared" si="83"/>
        <v>#DIV/0!</v>
      </c>
      <c r="HK13" s="170" t="e">
        <f t="shared" si="83"/>
        <v>#DIV/0!</v>
      </c>
      <c r="HL13" s="170" t="e">
        <f t="shared" si="83"/>
        <v>#DIV/0!</v>
      </c>
      <c r="HM13" s="170" t="e">
        <f t="shared" si="83"/>
        <v>#DIV/0!</v>
      </c>
      <c r="HN13" s="170" t="e">
        <f t="shared" si="83"/>
        <v>#DIV/0!</v>
      </c>
      <c r="HO13" s="170" t="e">
        <f t="shared" si="83"/>
        <v>#DIV/0!</v>
      </c>
      <c r="HP13" s="170" t="e">
        <f t="shared" si="83"/>
        <v>#DIV/0!</v>
      </c>
      <c r="HQ13" s="170" t="e">
        <f t="shared" si="83"/>
        <v>#DIV/0!</v>
      </c>
      <c r="HR13" s="170" t="e">
        <f t="shared" si="83"/>
        <v>#DIV/0!</v>
      </c>
      <c r="HS13" s="170" t="e">
        <f t="shared" si="83"/>
        <v>#DIV/0!</v>
      </c>
      <c r="HT13" s="170" t="e">
        <f t="shared" si="83"/>
        <v>#DIV/0!</v>
      </c>
      <c r="HU13" s="170" t="e">
        <f t="shared" si="83"/>
        <v>#DIV/0!</v>
      </c>
      <c r="HV13" s="170" t="e">
        <f t="shared" si="83"/>
        <v>#DIV/0!</v>
      </c>
      <c r="HW13" s="170" t="e">
        <f t="shared" si="83"/>
        <v>#DIV/0!</v>
      </c>
      <c r="HX13" s="170" t="e">
        <f t="shared" si="83"/>
        <v>#DIV/0!</v>
      </c>
      <c r="HY13" s="170" t="e">
        <f t="shared" si="83"/>
        <v>#DIV/0!</v>
      </c>
      <c r="HZ13" s="170" t="e">
        <f t="shared" si="83"/>
        <v>#DIV/0!</v>
      </c>
      <c r="IA13" s="170" t="e">
        <f t="shared" si="83"/>
        <v>#DIV/0!</v>
      </c>
      <c r="IB13" s="170" t="e">
        <f t="shared" si="83"/>
        <v>#DIV/0!</v>
      </c>
      <c r="IC13" s="170" t="e">
        <f t="shared" si="83"/>
        <v>#DIV/0!</v>
      </c>
      <c r="ID13" s="170" t="e">
        <f t="shared" si="83"/>
        <v>#DIV/0!</v>
      </c>
      <c r="IE13" s="170" t="e">
        <f t="shared" si="83"/>
        <v>#DIV/0!</v>
      </c>
      <c r="IF13" s="170" t="e">
        <f t="shared" si="83"/>
        <v>#DIV/0!</v>
      </c>
      <c r="IG13" s="170" t="e">
        <f t="shared" si="83"/>
        <v>#DIV/0!</v>
      </c>
      <c r="IH13" s="170" t="e">
        <f t="shared" si="83"/>
        <v>#DIV/0!</v>
      </c>
      <c r="II13" s="170" t="e">
        <f t="shared" si="83"/>
        <v>#DIV/0!</v>
      </c>
      <c r="IJ13" s="170" t="e">
        <f t="shared" si="83"/>
        <v>#DIV/0!</v>
      </c>
      <c r="IK13" s="170" t="e">
        <f t="shared" si="83"/>
        <v>#DIV/0!</v>
      </c>
      <c r="IL13" s="170" t="e">
        <f t="shared" si="83"/>
        <v>#DIV/0!</v>
      </c>
      <c r="IM13" s="170" t="e">
        <f t="shared" si="83"/>
        <v>#DIV/0!</v>
      </c>
      <c r="IN13" s="170" t="e">
        <f t="shared" si="83"/>
        <v>#DIV/0!</v>
      </c>
      <c r="IO13" s="170" t="e">
        <f t="shared" si="83"/>
        <v>#DIV/0!</v>
      </c>
      <c r="IP13" s="170" t="e">
        <f t="shared" si="83"/>
        <v>#DIV/0!</v>
      </c>
      <c r="IQ13" s="170" t="e">
        <f t="shared" si="83"/>
        <v>#DIV/0!</v>
      </c>
      <c r="IR13" s="170" t="e">
        <f t="shared" si="83"/>
        <v>#DIV/0!</v>
      </c>
      <c r="IS13" s="170" t="e">
        <f t="shared" si="83"/>
        <v>#DIV/0!</v>
      </c>
      <c r="IT13" s="170" t="e">
        <f t="shared" si="83"/>
        <v>#DIV/0!</v>
      </c>
      <c r="IU13" s="170" t="e">
        <f t="shared" si="83"/>
        <v>#DIV/0!</v>
      </c>
      <c r="IV13" s="170" t="e">
        <f t="shared" si="83"/>
        <v>#DIV/0!</v>
      </c>
      <c r="IW13" s="170" t="e">
        <f t="shared" si="83"/>
        <v>#DIV/0!</v>
      </c>
      <c r="IX13" s="170" t="e">
        <f t="shared" si="83"/>
        <v>#DIV/0!</v>
      </c>
      <c r="IY13" s="170" t="e">
        <f t="shared" si="83"/>
        <v>#DIV/0!</v>
      </c>
      <c r="IZ13" s="170" t="e">
        <f t="shared" si="83"/>
        <v>#DIV/0!</v>
      </c>
      <c r="JA13" s="170" t="e">
        <f t="shared" si="83"/>
        <v>#DIV/0!</v>
      </c>
      <c r="JB13" s="170" t="e">
        <f t="shared" si="83"/>
        <v>#DIV/0!</v>
      </c>
      <c r="JC13" s="170" t="e">
        <f t="shared" si="83"/>
        <v>#DIV/0!</v>
      </c>
      <c r="JD13" s="170" t="e">
        <f t="shared" si="83"/>
        <v>#DIV/0!</v>
      </c>
      <c r="JE13" s="170" t="e">
        <f t="shared" si="83"/>
        <v>#DIV/0!</v>
      </c>
      <c r="JF13" s="170" t="e">
        <f t="shared" si="83"/>
        <v>#DIV/0!</v>
      </c>
      <c r="JG13" s="170" t="e">
        <f t="shared" si="83"/>
        <v>#DIV/0!</v>
      </c>
      <c r="JH13" s="170" t="e">
        <f t="shared" ref="JH13:LS13" si="84">(JH11-JH12)/JH12</f>
        <v>#DIV/0!</v>
      </c>
      <c r="JI13" s="170" t="e">
        <f t="shared" si="84"/>
        <v>#DIV/0!</v>
      </c>
      <c r="JJ13" s="170" t="e">
        <f t="shared" si="84"/>
        <v>#DIV/0!</v>
      </c>
      <c r="JK13" s="170" t="e">
        <f t="shared" si="84"/>
        <v>#DIV/0!</v>
      </c>
      <c r="JL13" s="170" t="e">
        <f t="shared" si="84"/>
        <v>#DIV/0!</v>
      </c>
      <c r="JM13" s="170" t="e">
        <f t="shared" si="84"/>
        <v>#DIV/0!</v>
      </c>
      <c r="JN13" s="170" t="e">
        <f t="shared" si="84"/>
        <v>#DIV/0!</v>
      </c>
      <c r="JO13" s="170" t="e">
        <f t="shared" si="84"/>
        <v>#DIV/0!</v>
      </c>
      <c r="JP13" s="170" t="e">
        <f t="shared" si="84"/>
        <v>#DIV/0!</v>
      </c>
      <c r="JQ13" s="170" t="e">
        <f t="shared" si="84"/>
        <v>#DIV/0!</v>
      </c>
      <c r="JR13" s="170" t="e">
        <f t="shared" si="84"/>
        <v>#DIV/0!</v>
      </c>
      <c r="JS13" s="170" t="e">
        <f t="shared" si="84"/>
        <v>#DIV/0!</v>
      </c>
      <c r="JT13" s="170" t="e">
        <f t="shared" si="84"/>
        <v>#DIV/0!</v>
      </c>
      <c r="JU13" s="170" t="e">
        <f t="shared" si="84"/>
        <v>#DIV/0!</v>
      </c>
      <c r="JV13" s="170" t="e">
        <f t="shared" si="84"/>
        <v>#DIV/0!</v>
      </c>
      <c r="JW13" s="170" t="e">
        <f t="shared" si="84"/>
        <v>#DIV/0!</v>
      </c>
      <c r="JX13" s="170" t="e">
        <f t="shared" si="84"/>
        <v>#DIV/0!</v>
      </c>
      <c r="JY13" s="170" t="e">
        <f t="shared" si="84"/>
        <v>#DIV/0!</v>
      </c>
      <c r="JZ13" s="170" t="e">
        <f t="shared" si="84"/>
        <v>#DIV/0!</v>
      </c>
      <c r="KA13" s="170" t="e">
        <f t="shared" si="84"/>
        <v>#DIV/0!</v>
      </c>
      <c r="KB13" s="170" t="e">
        <f t="shared" si="84"/>
        <v>#DIV/0!</v>
      </c>
      <c r="KC13" s="170" t="e">
        <f t="shared" si="84"/>
        <v>#DIV/0!</v>
      </c>
      <c r="KD13" s="170" t="e">
        <f t="shared" si="84"/>
        <v>#DIV/0!</v>
      </c>
      <c r="KE13" s="170" t="e">
        <f t="shared" si="84"/>
        <v>#DIV/0!</v>
      </c>
      <c r="KF13" s="170" t="e">
        <f t="shared" si="84"/>
        <v>#DIV/0!</v>
      </c>
      <c r="KG13" s="170" t="e">
        <f t="shared" si="84"/>
        <v>#DIV/0!</v>
      </c>
      <c r="KH13" s="170" t="e">
        <f t="shared" si="84"/>
        <v>#DIV/0!</v>
      </c>
      <c r="KI13" s="170" t="e">
        <f t="shared" si="84"/>
        <v>#DIV/0!</v>
      </c>
      <c r="KJ13" s="170" t="e">
        <f t="shared" si="84"/>
        <v>#DIV/0!</v>
      </c>
      <c r="KK13" s="170" t="e">
        <f t="shared" si="84"/>
        <v>#DIV/0!</v>
      </c>
      <c r="KL13" s="170" t="e">
        <f t="shared" si="84"/>
        <v>#DIV/0!</v>
      </c>
      <c r="KM13" s="170" t="e">
        <f t="shared" si="84"/>
        <v>#DIV/0!</v>
      </c>
      <c r="KN13" s="170" t="e">
        <f t="shared" si="84"/>
        <v>#DIV/0!</v>
      </c>
      <c r="KO13" s="170" t="e">
        <f t="shared" si="84"/>
        <v>#DIV/0!</v>
      </c>
      <c r="KP13" s="170" t="e">
        <f t="shared" si="84"/>
        <v>#DIV/0!</v>
      </c>
      <c r="KQ13" s="170" t="e">
        <f t="shared" si="84"/>
        <v>#DIV/0!</v>
      </c>
      <c r="KR13" s="170" t="e">
        <f t="shared" si="84"/>
        <v>#DIV/0!</v>
      </c>
      <c r="KS13" s="170" t="e">
        <f t="shared" si="84"/>
        <v>#DIV/0!</v>
      </c>
      <c r="KT13" s="170" t="e">
        <f t="shared" si="84"/>
        <v>#DIV/0!</v>
      </c>
      <c r="KU13" s="170" t="e">
        <f t="shared" si="84"/>
        <v>#DIV/0!</v>
      </c>
      <c r="KV13" s="170" t="e">
        <f t="shared" si="84"/>
        <v>#DIV/0!</v>
      </c>
      <c r="KW13" s="170" t="e">
        <f t="shared" si="84"/>
        <v>#DIV/0!</v>
      </c>
      <c r="KX13" s="170" t="e">
        <f t="shared" si="84"/>
        <v>#DIV/0!</v>
      </c>
      <c r="KY13" s="170" t="e">
        <f t="shared" si="84"/>
        <v>#DIV/0!</v>
      </c>
      <c r="KZ13" s="170" t="e">
        <f t="shared" si="84"/>
        <v>#DIV/0!</v>
      </c>
      <c r="LA13" s="170" t="e">
        <f t="shared" si="84"/>
        <v>#DIV/0!</v>
      </c>
      <c r="LB13" s="170" t="e">
        <f t="shared" si="84"/>
        <v>#DIV/0!</v>
      </c>
      <c r="LC13" s="170" t="e">
        <f t="shared" si="84"/>
        <v>#DIV/0!</v>
      </c>
      <c r="LD13" s="170" t="e">
        <f t="shared" si="84"/>
        <v>#DIV/0!</v>
      </c>
      <c r="LE13" s="170" t="e">
        <f t="shared" si="84"/>
        <v>#DIV/0!</v>
      </c>
      <c r="LF13" s="170" t="e">
        <f t="shared" si="84"/>
        <v>#DIV/0!</v>
      </c>
      <c r="LG13" s="170" t="e">
        <f t="shared" si="84"/>
        <v>#DIV/0!</v>
      </c>
      <c r="LH13" s="170" t="e">
        <f t="shared" si="84"/>
        <v>#DIV/0!</v>
      </c>
      <c r="LI13" s="170" t="e">
        <f t="shared" si="84"/>
        <v>#DIV/0!</v>
      </c>
      <c r="LJ13" s="170" t="e">
        <f t="shared" si="84"/>
        <v>#DIV/0!</v>
      </c>
      <c r="LK13" s="170" t="e">
        <f t="shared" si="84"/>
        <v>#DIV/0!</v>
      </c>
      <c r="LL13" s="170" t="e">
        <f t="shared" si="84"/>
        <v>#DIV/0!</v>
      </c>
      <c r="LM13" s="170" t="e">
        <f t="shared" si="84"/>
        <v>#DIV/0!</v>
      </c>
      <c r="LN13" s="170" t="e">
        <f t="shared" si="84"/>
        <v>#DIV/0!</v>
      </c>
      <c r="LO13" s="170" t="e">
        <f t="shared" si="84"/>
        <v>#DIV/0!</v>
      </c>
      <c r="LP13" s="170" t="e">
        <f t="shared" si="84"/>
        <v>#DIV/0!</v>
      </c>
      <c r="LQ13" s="170" t="e">
        <f t="shared" si="84"/>
        <v>#DIV/0!</v>
      </c>
      <c r="LR13" s="170" t="e">
        <f t="shared" si="84"/>
        <v>#DIV/0!</v>
      </c>
      <c r="LS13" s="170" t="e">
        <f t="shared" si="84"/>
        <v>#DIV/0!</v>
      </c>
      <c r="LT13" s="170" t="e">
        <f t="shared" ref="LT13:NC13" si="85">(LT11-LT12)/LT12</f>
        <v>#DIV/0!</v>
      </c>
      <c r="LU13" s="170" t="e">
        <f t="shared" si="85"/>
        <v>#DIV/0!</v>
      </c>
      <c r="LV13" s="170" t="e">
        <f t="shared" si="85"/>
        <v>#DIV/0!</v>
      </c>
      <c r="LW13" s="170" t="e">
        <f t="shared" si="85"/>
        <v>#DIV/0!</v>
      </c>
      <c r="LX13" s="170" t="e">
        <f t="shared" si="85"/>
        <v>#DIV/0!</v>
      </c>
      <c r="LY13" s="170" t="e">
        <f t="shared" si="85"/>
        <v>#DIV/0!</v>
      </c>
      <c r="LZ13" s="170" t="e">
        <f t="shared" si="85"/>
        <v>#DIV/0!</v>
      </c>
      <c r="MA13" s="170" t="e">
        <f t="shared" si="85"/>
        <v>#DIV/0!</v>
      </c>
      <c r="MB13" s="170" t="e">
        <f t="shared" si="85"/>
        <v>#DIV/0!</v>
      </c>
      <c r="MC13" s="170" t="e">
        <f t="shared" si="85"/>
        <v>#DIV/0!</v>
      </c>
      <c r="MD13" s="170" t="e">
        <f t="shared" si="85"/>
        <v>#DIV/0!</v>
      </c>
      <c r="ME13" s="170" t="e">
        <f t="shared" si="85"/>
        <v>#DIV/0!</v>
      </c>
      <c r="MF13" s="170" t="e">
        <f t="shared" si="85"/>
        <v>#DIV/0!</v>
      </c>
      <c r="MG13" s="170" t="e">
        <f t="shared" si="85"/>
        <v>#DIV/0!</v>
      </c>
      <c r="MH13" s="170" t="e">
        <f t="shared" si="85"/>
        <v>#DIV/0!</v>
      </c>
      <c r="MI13" s="170" t="e">
        <f t="shared" si="85"/>
        <v>#DIV/0!</v>
      </c>
      <c r="MJ13" s="170" t="e">
        <f t="shared" si="85"/>
        <v>#DIV/0!</v>
      </c>
      <c r="MK13" s="170" t="e">
        <f t="shared" si="85"/>
        <v>#DIV/0!</v>
      </c>
      <c r="ML13" s="170" t="e">
        <f t="shared" si="85"/>
        <v>#DIV/0!</v>
      </c>
      <c r="MM13" s="170" t="e">
        <f t="shared" si="85"/>
        <v>#DIV/0!</v>
      </c>
      <c r="MN13" s="170" t="e">
        <f t="shared" si="85"/>
        <v>#DIV/0!</v>
      </c>
      <c r="MO13" s="170" t="e">
        <f t="shared" si="85"/>
        <v>#DIV/0!</v>
      </c>
      <c r="MP13" s="170" t="e">
        <f t="shared" si="85"/>
        <v>#DIV/0!</v>
      </c>
      <c r="MQ13" s="170" t="e">
        <f t="shared" si="85"/>
        <v>#DIV/0!</v>
      </c>
      <c r="MR13" s="170" t="e">
        <f t="shared" si="85"/>
        <v>#DIV/0!</v>
      </c>
      <c r="MS13" s="170" t="e">
        <f t="shared" si="85"/>
        <v>#DIV/0!</v>
      </c>
      <c r="MT13" s="170" t="e">
        <f t="shared" si="85"/>
        <v>#DIV/0!</v>
      </c>
      <c r="MU13" s="170" t="e">
        <f t="shared" si="85"/>
        <v>#DIV/0!</v>
      </c>
      <c r="MV13" s="170" t="e">
        <f t="shared" si="85"/>
        <v>#DIV/0!</v>
      </c>
      <c r="MW13" s="170" t="e">
        <f t="shared" si="85"/>
        <v>#DIV/0!</v>
      </c>
      <c r="MX13" s="170" t="e">
        <f t="shared" si="85"/>
        <v>#DIV/0!</v>
      </c>
      <c r="MY13" s="170" t="e">
        <f t="shared" si="85"/>
        <v>#DIV/0!</v>
      </c>
      <c r="MZ13" s="170" t="e">
        <f t="shared" si="85"/>
        <v>#DIV/0!</v>
      </c>
      <c r="NA13" s="170" t="e">
        <f t="shared" si="85"/>
        <v>#DIV/0!</v>
      </c>
      <c r="NB13" s="170" t="e">
        <f t="shared" si="85"/>
        <v>#DIV/0!</v>
      </c>
      <c r="NC13" s="170" t="e">
        <f t="shared" si="85"/>
        <v>#DIV/0!</v>
      </c>
    </row>
    <row r="14" spans="1:367" s="184" customFormat="1" ht="15" x14ac:dyDescent="0.3">
      <c r="A14" s="19" t="s">
        <v>15</v>
      </c>
      <c r="B14" s="53">
        <v>4773.04</v>
      </c>
      <c r="C14" s="53">
        <v>2654.72</v>
      </c>
      <c r="D14" s="53">
        <v>3155.59</v>
      </c>
      <c r="E14" s="53">
        <v>2056.1</v>
      </c>
      <c r="F14" s="53">
        <v>2041.98</v>
      </c>
      <c r="G14" s="53">
        <v>1292.9100000000001</v>
      </c>
      <c r="H14" s="53">
        <v>4113.68</v>
      </c>
      <c r="I14" s="53">
        <v>2980.1</v>
      </c>
      <c r="J14" s="53">
        <v>2644.93</v>
      </c>
      <c r="K14" s="53">
        <v>1975.81</v>
      </c>
      <c r="L14" s="299">
        <v>1886.47</v>
      </c>
      <c r="M14" s="298">
        <v>1711.8</v>
      </c>
      <c r="N14" s="53">
        <v>1981.38</v>
      </c>
      <c r="O14" s="53">
        <v>4097.4399999999996</v>
      </c>
      <c r="P14" s="53">
        <v>2370.29</v>
      </c>
      <c r="Q14" s="53">
        <v>2460.4499999999998</v>
      </c>
      <c r="R14" s="53">
        <v>3409.28</v>
      </c>
      <c r="S14" s="53">
        <v>1825.85</v>
      </c>
      <c r="T14" s="53">
        <v>1126.79</v>
      </c>
      <c r="U14" s="53">
        <v>1637.12</v>
      </c>
      <c r="V14" s="53">
        <v>3009.69</v>
      </c>
      <c r="W14" s="53">
        <v>2819.93</v>
      </c>
      <c r="X14" s="53">
        <v>1812.45</v>
      </c>
      <c r="Y14" s="53">
        <v>2770.03</v>
      </c>
      <c r="Z14" s="313">
        <v>1765.94</v>
      </c>
      <c r="AA14" s="314">
        <v>928.42</v>
      </c>
      <c r="AB14" s="314">
        <v>1277.3599999999999</v>
      </c>
      <c r="AC14" s="53">
        <v>2315.2800000000002</v>
      </c>
      <c r="AD14" s="53">
        <v>2260.31</v>
      </c>
      <c r="AE14" s="53">
        <v>2481.0100000000002</v>
      </c>
      <c r="AF14" s="53">
        <v>2126.13</v>
      </c>
      <c r="AG14" s="53">
        <v>1855.36</v>
      </c>
      <c r="AH14" s="53">
        <v>738.34</v>
      </c>
      <c r="AI14" s="53">
        <v>1579.03</v>
      </c>
      <c r="AJ14" s="53">
        <v>2525.27</v>
      </c>
      <c r="AK14" s="53">
        <v>1956.24</v>
      </c>
      <c r="AL14" s="53">
        <v>2372.2800000000002</v>
      </c>
      <c r="AM14" s="53">
        <v>1836.04</v>
      </c>
      <c r="AN14" s="53">
        <v>2229.59</v>
      </c>
      <c r="AO14" s="53">
        <v>1048.8399999999999</v>
      </c>
      <c r="AP14" s="53">
        <v>543.9</v>
      </c>
      <c r="AQ14" s="53">
        <v>2148.3000000000002</v>
      </c>
      <c r="AR14" s="53">
        <v>2704.77</v>
      </c>
      <c r="AS14" s="53">
        <v>3210.3</v>
      </c>
      <c r="AT14" s="53">
        <v>3052.28</v>
      </c>
      <c r="AU14" s="53">
        <v>2179.96</v>
      </c>
      <c r="AV14" s="53">
        <v>1427.04</v>
      </c>
      <c r="AW14" s="53">
        <v>1811.42</v>
      </c>
      <c r="AX14" s="53">
        <v>2704.36</v>
      </c>
      <c r="AY14" s="53">
        <v>3919.24</v>
      </c>
      <c r="AZ14" s="53">
        <v>3073.26</v>
      </c>
      <c r="BA14" s="53">
        <v>2390.0700000000002</v>
      </c>
      <c r="BB14" s="53">
        <v>1836.21</v>
      </c>
      <c r="BC14" s="53">
        <v>1165.22</v>
      </c>
      <c r="BD14" s="53">
        <v>1212.3599999999999</v>
      </c>
      <c r="BE14" s="53">
        <v>3093.19</v>
      </c>
      <c r="BF14" s="53">
        <v>1761.45</v>
      </c>
      <c r="BG14" s="53">
        <v>2088.6999999999998</v>
      </c>
      <c r="BH14" s="53">
        <v>1938.16</v>
      </c>
      <c r="BI14" s="53">
        <v>2423.2199999999998</v>
      </c>
      <c r="BJ14" s="53">
        <v>1003.3</v>
      </c>
      <c r="BK14" s="53">
        <v>2517.85</v>
      </c>
      <c r="BL14" s="53">
        <v>3478.15</v>
      </c>
      <c r="BM14" s="53">
        <v>2112.9299999999998</v>
      </c>
      <c r="BN14" s="53">
        <v>3820.62</v>
      </c>
      <c r="BO14" s="53">
        <v>2399.4899999999998</v>
      </c>
      <c r="BP14" s="53">
        <v>3026.27</v>
      </c>
      <c r="BQ14" s="53">
        <v>1611.28</v>
      </c>
      <c r="BR14" s="53">
        <v>1232.44</v>
      </c>
      <c r="BS14" s="53">
        <v>3104.9</v>
      </c>
      <c r="BT14" s="53">
        <v>3821.53</v>
      </c>
      <c r="BU14" s="53">
        <v>2669.53</v>
      </c>
      <c r="BV14" s="53">
        <v>3179.89</v>
      </c>
      <c r="BW14" s="53">
        <v>1953.18</v>
      </c>
      <c r="BX14" s="53">
        <v>2149.5100000000002</v>
      </c>
      <c r="BY14" s="53">
        <v>3043.83</v>
      </c>
      <c r="BZ14" s="53">
        <v>3060.89</v>
      </c>
      <c r="CA14" s="53">
        <v>2149.9</v>
      </c>
      <c r="CB14" s="53">
        <v>2102.98</v>
      </c>
      <c r="CC14" s="53">
        <v>3113.87</v>
      </c>
      <c r="CD14" s="53">
        <v>3822.46</v>
      </c>
      <c r="CE14" s="53">
        <v>4302.8599999999997</v>
      </c>
      <c r="CF14" s="53">
        <v>2380.52</v>
      </c>
      <c r="CG14" s="53">
        <v>4695.0600000000004</v>
      </c>
      <c r="CH14" s="53">
        <v>3211.6</v>
      </c>
      <c r="CI14" s="53">
        <v>1192.9100000000001</v>
      </c>
      <c r="CJ14" s="53">
        <v>1937.23</v>
      </c>
      <c r="CK14" s="53">
        <v>1107.5899999999999</v>
      </c>
      <c r="CL14" s="53">
        <v>1567.15</v>
      </c>
      <c r="CM14" s="359">
        <v>1217.3</v>
      </c>
      <c r="CN14" s="53">
        <v>916.28</v>
      </c>
      <c r="CO14" s="53">
        <v>990.13</v>
      </c>
      <c r="CP14" s="53">
        <v>1327.44</v>
      </c>
      <c r="CQ14" s="53">
        <v>2333.4699999999998</v>
      </c>
      <c r="CR14" s="53">
        <v>1803.74</v>
      </c>
      <c r="CS14" s="53">
        <v>1374.68</v>
      </c>
      <c r="CT14" s="53">
        <v>1369.28</v>
      </c>
      <c r="CU14" s="53">
        <v>2589.7199999999998</v>
      </c>
      <c r="CV14" s="53">
        <v>2205.35</v>
      </c>
      <c r="CW14" s="53">
        <v>2866.41</v>
      </c>
      <c r="CX14" s="53">
        <v>2023.36</v>
      </c>
      <c r="CY14" s="53">
        <v>2095.02</v>
      </c>
      <c r="CZ14" s="53">
        <v>930.46</v>
      </c>
      <c r="DA14" s="53">
        <v>2085.4699999999998</v>
      </c>
      <c r="DB14" s="53">
        <v>2484.5</v>
      </c>
      <c r="DC14" s="53">
        <v>2535.9699999999998</v>
      </c>
      <c r="DD14" s="53">
        <v>1993.34</v>
      </c>
      <c r="DE14" s="53">
        <v>2771.28</v>
      </c>
      <c r="DF14" s="53">
        <v>2259.84</v>
      </c>
      <c r="DG14" s="53">
        <v>1434.36</v>
      </c>
      <c r="DH14" s="53">
        <v>997.79</v>
      </c>
      <c r="DI14" s="53">
        <v>2630.18</v>
      </c>
      <c r="DJ14" s="53">
        <v>2302.58</v>
      </c>
      <c r="DK14" s="53">
        <v>2522</v>
      </c>
      <c r="DL14" s="53">
        <v>2736.9</v>
      </c>
      <c r="DM14" s="53">
        <v>2095.58</v>
      </c>
      <c r="DN14" s="53">
        <v>1399.47</v>
      </c>
      <c r="DO14" s="53">
        <v>1938.13</v>
      </c>
      <c r="DP14" s="53">
        <v>2893.7</v>
      </c>
      <c r="DQ14" s="53">
        <v>2529.3000000000002</v>
      </c>
      <c r="DR14" s="53">
        <v>2756.93</v>
      </c>
      <c r="DS14" s="53">
        <v>3178.47</v>
      </c>
      <c r="DT14" s="53">
        <v>2252.89</v>
      </c>
      <c r="DU14" s="53">
        <v>1207.69</v>
      </c>
      <c r="DV14" s="53">
        <v>2480.6799999999998</v>
      </c>
      <c r="DW14" s="53">
        <v>3181.19</v>
      </c>
      <c r="DX14" s="53">
        <v>3168.94</v>
      </c>
      <c r="DY14" s="53">
        <v>6060.21</v>
      </c>
      <c r="DZ14" s="53">
        <v>3483.3</v>
      </c>
      <c r="EA14" s="53">
        <v>3926.89</v>
      </c>
      <c r="EB14" s="53">
        <v>2645.15</v>
      </c>
      <c r="EC14" s="53">
        <v>4678.57</v>
      </c>
      <c r="ED14" s="53">
        <v>10026.85</v>
      </c>
      <c r="EE14" s="53">
        <v>12138.52</v>
      </c>
      <c r="EF14" s="183">
        <v>17347.02</v>
      </c>
      <c r="EG14" s="183">
        <v>27666.959999999999</v>
      </c>
      <c r="EH14" s="183">
        <v>9723.25</v>
      </c>
      <c r="EI14" s="53">
        <v>1626.55</v>
      </c>
      <c r="EJ14" s="53">
        <v>1568.2</v>
      </c>
      <c r="EK14" s="53">
        <v>3171.14</v>
      </c>
      <c r="EL14" s="53">
        <v>2381.42</v>
      </c>
      <c r="EM14" s="53">
        <v>1857.36</v>
      </c>
      <c r="EN14" s="53">
        <v>2586.9499999999998</v>
      </c>
      <c r="EO14" s="53">
        <v>2365.6</v>
      </c>
      <c r="EP14" s="53">
        <v>1010.01</v>
      </c>
      <c r="EQ14" s="53">
        <v>1771.56</v>
      </c>
      <c r="ER14" s="53">
        <v>2726.37</v>
      </c>
      <c r="ES14" s="53">
        <v>3462.22</v>
      </c>
      <c r="ET14" s="53">
        <v>3486.64</v>
      </c>
      <c r="EU14" s="53">
        <v>5908.76</v>
      </c>
      <c r="EV14" s="53">
        <v>3836.63</v>
      </c>
      <c r="EW14" s="53">
        <v>3349.85</v>
      </c>
      <c r="EX14" s="53">
        <v>4126.07</v>
      </c>
      <c r="EY14" s="53">
        <v>2798.35</v>
      </c>
      <c r="EZ14" s="53">
        <v>3101.68</v>
      </c>
      <c r="FA14" s="53">
        <v>3573.83</v>
      </c>
      <c r="FB14" s="53">
        <v>2771.39</v>
      </c>
      <c r="FC14" s="53">
        <v>2764.38</v>
      </c>
      <c r="FD14" s="53">
        <v>1921.02</v>
      </c>
      <c r="FE14" s="53">
        <v>2648.82</v>
      </c>
      <c r="FF14" s="53">
        <v>3739.43</v>
      </c>
      <c r="FG14" s="53">
        <v>3022.61</v>
      </c>
      <c r="FH14" s="53">
        <v>2182.79</v>
      </c>
      <c r="FI14" s="53">
        <v>2626.39</v>
      </c>
      <c r="FJ14" s="53">
        <v>1234.3800000000001</v>
      </c>
      <c r="FK14" s="53">
        <v>1022.65</v>
      </c>
      <c r="FL14" s="53">
        <v>1223.27</v>
      </c>
      <c r="FM14" s="53">
        <v>1850.32</v>
      </c>
      <c r="FN14" s="53">
        <v>2016.58</v>
      </c>
      <c r="FO14" s="53">
        <v>1930.62</v>
      </c>
      <c r="FP14" s="53">
        <v>2521.6</v>
      </c>
      <c r="FQ14" s="385">
        <v>2212.8200000000002</v>
      </c>
      <c r="FR14" s="53">
        <v>870.15</v>
      </c>
      <c r="FS14" s="53">
        <v>1754.32</v>
      </c>
      <c r="FT14" s="53">
        <v>2132.73</v>
      </c>
      <c r="FU14" s="385">
        <v>3058.46</v>
      </c>
      <c r="FV14" s="53">
        <v>2901.49</v>
      </c>
      <c r="FW14" s="385">
        <v>3098.73</v>
      </c>
      <c r="FX14" s="53">
        <v>2454.63</v>
      </c>
      <c r="FY14" s="53">
        <v>1593.82</v>
      </c>
      <c r="FZ14" s="53">
        <v>2075.9299999999998</v>
      </c>
      <c r="GA14" s="53">
        <v>3338.63</v>
      </c>
      <c r="GB14" s="53">
        <v>2993.14</v>
      </c>
      <c r="GC14" s="53">
        <v>3921.8</v>
      </c>
      <c r="GD14" s="53">
        <v>3490.42</v>
      </c>
      <c r="GE14" s="53">
        <v>2741.66</v>
      </c>
      <c r="GF14" s="53">
        <v>923.11</v>
      </c>
      <c r="GG14" s="53">
        <v>1778.48</v>
      </c>
      <c r="GH14" s="53">
        <v>2589.54</v>
      </c>
      <c r="GI14" s="53">
        <v>1861.34</v>
      </c>
      <c r="GJ14" s="53">
        <v>2527.0500000000002</v>
      </c>
      <c r="GK14" s="53">
        <v>3236</v>
      </c>
      <c r="GL14" s="53">
        <v>2610.0700000000002</v>
      </c>
      <c r="GM14" s="53">
        <v>1322.91</v>
      </c>
      <c r="GN14" s="53">
        <v>1663.68</v>
      </c>
      <c r="GO14" s="53">
        <v>3554.51</v>
      </c>
      <c r="GP14" s="53">
        <v>2411.48</v>
      </c>
      <c r="GQ14" s="53">
        <v>2495.0300000000002</v>
      </c>
      <c r="GR14" s="53">
        <v>2122.0100000000002</v>
      </c>
      <c r="GS14" s="53">
        <v>1868.83</v>
      </c>
      <c r="GT14" s="53">
        <v>835.48</v>
      </c>
      <c r="GU14" s="53">
        <v>1067.9000000000001</v>
      </c>
      <c r="GV14" s="53">
        <v>1577.06</v>
      </c>
      <c r="GW14" s="53">
        <v>3386.33</v>
      </c>
      <c r="GX14" s="53">
        <v>2612.02</v>
      </c>
      <c r="GY14" s="53">
        <v>2779.49</v>
      </c>
      <c r="GZ14" s="53">
        <v>1658.19</v>
      </c>
      <c r="HA14" s="53">
        <v>858.24</v>
      </c>
      <c r="HB14" s="53">
        <v>1451.38</v>
      </c>
      <c r="HC14" s="53">
        <v>3062.95</v>
      </c>
      <c r="HD14" s="53"/>
      <c r="HE14" s="53"/>
      <c r="HF14" s="53"/>
      <c r="HG14" s="53"/>
      <c r="HH14" s="53"/>
      <c r="HI14" s="53"/>
      <c r="HJ14" s="53"/>
      <c r="HK14" s="53"/>
      <c r="HL14" s="53"/>
      <c r="HM14" s="53"/>
      <c r="HN14" s="53"/>
      <c r="HO14" s="53"/>
      <c r="HP14" s="53"/>
      <c r="HQ14" s="53"/>
      <c r="HR14" s="53"/>
      <c r="HS14" s="53"/>
      <c r="HT14" s="53"/>
      <c r="HU14" s="53"/>
      <c r="HV14" s="53"/>
      <c r="HW14" s="53"/>
      <c r="HX14" s="53"/>
      <c r="HY14" s="53"/>
      <c r="HZ14" s="53"/>
      <c r="IA14" s="53"/>
      <c r="IB14" s="53"/>
      <c r="IC14" s="53"/>
      <c r="ID14" s="53"/>
      <c r="IE14" s="53"/>
      <c r="IF14" s="53"/>
      <c r="IG14" s="53"/>
      <c r="IH14" s="53"/>
      <c r="II14" s="53"/>
      <c r="IJ14" s="53"/>
      <c r="IK14" s="53"/>
      <c r="IL14" s="53"/>
      <c r="IM14" s="53"/>
      <c r="IN14" s="53"/>
      <c r="IO14" s="53"/>
      <c r="IP14" s="53"/>
      <c r="IQ14" s="53"/>
      <c r="IR14" s="53"/>
      <c r="IS14" s="53"/>
      <c r="IT14" s="53"/>
      <c r="IU14" s="53"/>
      <c r="IV14" s="53"/>
      <c r="IW14" s="53"/>
      <c r="IX14" s="53"/>
      <c r="IY14" s="53"/>
      <c r="IZ14" s="53"/>
      <c r="JA14" s="53"/>
      <c r="JB14" s="53"/>
      <c r="JC14" s="53"/>
      <c r="JD14" s="53"/>
      <c r="JE14" s="53"/>
      <c r="JF14" s="53"/>
      <c r="JG14" s="53"/>
      <c r="JH14" s="53"/>
      <c r="JI14" s="53"/>
      <c r="JJ14" s="53"/>
      <c r="JK14" s="53"/>
      <c r="JL14" s="53"/>
      <c r="JM14" s="53"/>
      <c r="JN14" s="53"/>
      <c r="JO14" s="53"/>
      <c r="JP14" s="53"/>
      <c r="JQ14" s="53"/>
      <c r="JR14" s="53"/>
      <c r="JS14" s="53"/>
      <c r="JT14" s="53"/>
      <c r="JU14" s="53"/>
      <c r="JV14" s="53"/>
      <c r="JW14" s="53"/>
      <c r="JX14" s="53"/>
      <c r="JY14" s="53"/>
      <c r="JZ14" s="53"/>
      <c r="KA14" s="53"/>
      <c r="KB14" s="53"/>
      <c r="KC14" s="53"/>
      <c r="KD14" s="53"/>
      <c r="KE14" s="53"/>
      <c r="KF14" s="53"/>
      <c r="KG14" s="53"/>
      <c r="KH14" s="53"/>
      <c r="KI14" s="53"/>
      <c r="KJ14" s="53"/>
      <c r="KK14" s="53"/>
      <c r="KL14" s="53"/>
      <c r="KM14" s="53"/>
      <c r="KN14" s="53"/>
      <c r="KO14" s="53"/>
      <c r="KP14" s="53"/>
      <c r="KQ14" s="53"/>
      <c r="KR14" s="53"/>
      <c r="KS14" s="53"/>
      <c r="KT14" s="53"/>
      <c r="KU14" s="53"/>
      <c r="KV14" s="53"/>
      <c r="KW14" s="53"/>
      <c r="KX14" s="53"/>
      <c r="KY14" s="53"/>
      <c r="KZ14" s="53"/>
      <c r="LA14" s="53"/>
      <c r="LB14" s="53"/>
      <c r="LC14" s="53"/>
      <c r="LD14" s="53"/>
      <c r="LE14" s="53"/>
      <c r="LF14" s="53"/>
      <c r="LG14" s="53"/>
      <c r="LH14" s="53"/>
      <c r="LI14" s="53"/>
      <c r="LJ14" s="53"/>
      <c r="LK14" s="53"/>
      <c r="LL14" s="53"/>
      <c r="LM14" s="53"/>
      <c r="LN14" s="53"/>
      <c r="LO14" s="53"/>
      <c r="LP14" s="53"/>
      <c r="LQ14" s="53"/>
      <c r="LR14" s="53"/>
      <c r="LS14" s="53"/>
      <c r="LT14" s="53"/>
      <c r="LU14" s="53"/>
      <c r="LV14" s="53"/>
      <c r="LW14" s="53"/>
      <c r="LX14" s="53"/>
      <c r="LY14" s="53"/>
      <c r="LZ14" s="53"/>
      <c r="MA14" s="53"/>
      <c r="MB14" s="53"/>
      <c r="MC14" s="53"/>
      <c r="MD14" s="53"/>
      <c r="ME14" s="53"/>
      <c r="MF14" s="53"/>
      <c r="MG14" s="53"/>
      <c r="MH14" s="53"/>
      <c r="MI14" s="53"/>
      <c r="MJ14" s="53"/>
      <c r="MK14" s="53"/>
      <c r="ML14" s="53"/>
      <c r="MM14" s="53"/>
      <c r="MN14" s="53"/>
      <c r="MO14" s="53"/>
      <c r="MP14" s="53"/>
      <c r="MQ14" s="53"/>
      <c r="MR14" s="53"/>
      <c r="MS14" s="53"/>
      <c r="MT14" s="53"/>
      <c r="MU14" s="53"/>
      <c r="MV14" s="53"/>
      <c r="MW14" s="53"/>
      <c r="MX14" s="53"/>
      <c r="MY14" s="53"/>
      <c r="MZ14" s="53"/>
      <c r="NA14" s="53"/>
      <c r="NB14" s="53"/>
      <c r="NC14" s="53"/>
    </row>
    <row r="15" spans="1:367" s="107" customFormat="1" x14ac:dyDescent="0.3">
      <c r="A15" s="101" t="s">
        <v>8</v>
      </c>
      <c r="B15" s="192">
        <v>1203.96</v>
      </c>
      <c r="C15" s="192">
        <v>2085</v>
      </c>
      <c r="D15" s="192">
        <v>2320</v>
      </c>
      <c r="E15" s="192">
        <v>3803</v>
      </c>
      <c r="F15" s="192">
        <v>2122</v>
      </c>
      <c r="G15" s="192">
        <v>1768</v>
      </c>
      <c r="H15" s="192">
        <v>1142</v>
      </c>
      <c r="I15" s="192">
        <v>1239</v>
      </c>
      <c r="J15" s="192">
        <v>1691.48</v>
      </c>
      <c r="K15" s="192">
        <v>2607</v>
      </c>
      <c r="L15" s="192">
        <v>2041.25</v>
      </c>
      <c r="M15" s="192">
        <v>2315.9299999999998</v>
      </c>
      <c r="N15" s="192">
        <v>1602</v>
      </c>
      <c r="O15" s="192">
        <v>1113</v>
      </c>
      <c r="P15" s="192">
        <v>608.78</v>
      </c>
      <c r="Q15" s="192">
        <v>2003.27</v>
      </c>
      <c r="R15" s="192">
        <v>2067</v>
      </c>
      <c r="S15" s="192">
        <v>1801</v>
      </c>
      <c r="T15" s="192">
        <v>1767</v>
      </c>
      <c r="U15" s="192">
        <v>1139</v>
      </c>
      <c r="V15" s="192">
        <v>689</v>
      </c>
      <c r="W15" s="192">
        <v>768.67</v>
      </c>
      <c r="X15" s="192">
        <v>1654.42</v>
      </c>
      <c r="Y15" s="192">
        <v>2362.4</v>
      </c>
      <c r="Z15" s="192">
        <v>1946.7</v>
      </c>
      <c r="AA15" s="192">
        <v>1826.48</v>
      </c>
      <c r="AB15" s="192">
        <v>1926.73</v>
      </c>
      <c r="AC15" s="192">
        <v>908.35</v>
      </c>
      <c r="AD15" s="192">
        <v>733.57</v>
      </c>
      <c r="AE15" s="192">
        <v>1277.68</v>
      </c>
      <c r="AF15" s="192">
        <v>1156.71</v>
      </c>
      <c r="AG15" s="192">
        <v>958.24</v>
      </c>
      <c r="AH15" s="192">
        <v>1801.66</v>
      </c>
      <c r="AI15" s="192">
        <v>1611.92</v>
      </c>
      <c r="AJ15" s="192">
        <v>803.57</v>
      </c>
      <c r="AK15" s="192">
        <v>1522.14</v>
      </c>
      <c r="AL15" s="192">
        <v>2061</v>
      </c>
      <c r="AM15" s="192">
        <v>1693</v>
      </c>
      <c r="AN15" s="192">
        <v>1938</v>
      </c>
      <c r="AO15" s="192">
        <v>1249</v>
      </c>
      <c r="AP15" s="192">
        <v>1028</v>
      </c>
      <c r="AQ15" s="192">
        <v>474</v>
      </c>
      <c r="AR15" s="192">
        <v>813</v>
      </c>
      <c r="AS15" s="192">
        <v>2340</v>
      </c>
      <c r="AT15" s="192">
        <v>2053</v>
      </c>
      <c r="AU15" s="192">
        <v>1823</v>
      </c>
      <c r="AV15" s="192">
        <v>3036</v>
      </c>
      <c r="AW15" s="192">
        <v>1093</v>
      </c>
      <c r="AX15" s="192">
        <v>738</v>
      </c>
      <c r="AY15" s="192">
        <v>953</v>
      </c>
      <c r="AZ15" s="192">
        <v>1888.6</v>
      </c>
      <c r="BA15" s="192">
        <v>1462</v>
      </c>
      <c r="BB15" s="192">
        <v>1857</v>
      </c>
      <c r="BC15" s="192">
        <v>2058</v>
      </c>
      <c r="BD15" s="192">
        <v>1072</v>
      </c>
      <c r="BE15" s="192">
        <v>639</v>
      </c>
      <c r="BF15" s="192">
        <v>698</v>
      </c>
      <c r="BG15" s="192">
        <v>1746</v>
      </c>
      <c r="BH15" s="192">
        <v>1477</v>
      </c>
      <c r="BI15" s="192">
        <v>1477</v>
      </c>
      <c r="BJ15" s="192">
        <v>2840</v>
      </c>
      <c r="BK15" s="192">
        <v>1648.93</v>
      </c>
      <c r="BL15" s="192">
        <v>933.35</v>
      </c>
      <c r="BM15" s="192">
        <v>1336.28</v>
      </c>
      <c r="BN15" s="192">
        <v>2400.6999999999998</v>
      </c>
      <c r="BO15" s="192">
        <v>2515.38</v>
      </c>
      <c r="BP15" s="192">
        <v>2774.72</v>
      </c>
      <c r="BQ15" s="192">
        <v>2310.6999999999998</v>
      </c>
      <c r="BR15" s="192">
        <v>2048.48</v>
      </c>
      <c r="BS15" s="192">
        <v>953.13</v>
      </c>
      <c r="BT15" s="192">
        <v>1397.58</v>
      </c>
      <c r="BU15" s="192">
        <v>2277</v>
      </c>
      <c r="BV15" s="192">
        <v>2689</v>
      </c>
      <c r="BW15" s="192">
        <v>1567</v>
      </c>
      <c r="BX15" s="192">
        <v>2594</v>
      </c>
      <c r="BY15" s="192">
        <v>1816</v>
      </c>
      <c r="BZ15" s="192">
        <v>1995</v>
      </c>
      <c r="CA15" s="192">
        <v>1444</v>
      </c>
      <c r="CB15" s="192">
        <v>2634</v>
      </c>
      <c r="CC15" s="192">
        <v>2748</v>
      </c>
      <c r="CD15" s="192">
        <v>2147</v>
      </c>
      <c r="CE15" s="192">
        <v>3329</v>
      </c>
      <c r="CF15" s="192">
        <v>3082</v>
      </c>
      <c r="CG15" s="192">
        <v>2515</v>
      </c>
      <c r="CH15" s="192">
        <v>2211</v>
      </c>
      <c r="CI15" s="192">
        <v>1155</v>
      </c>
      <c r="CJ15" s="192">
        <v>1182</v>
      </c>
      <c r="CK15" s="192">
        <v>1377</v>
      </c>
      <c r="CL15" s="192">
        <v>962</v>
      </c>
      <c r="CM15" s="192">
        <v>573</v>
      </c>
      <c r="CN15" s="192">
        <v>1088</v>
      </c>
      <c r="CO15" s="192">
        <v>1003</v>
      </c>
      <c r="CP15" s="192">
        <v>1003</v>
      </c>
      <c r="CQ15" s="192">
        <v>1914</v>
      </c>
      <c r="CR15" s="192">
        <v>2146</v>
      </c>
      <c r="CS15" s="192">
        <v>1691</v>
      </c>
      <c r="CT15" s="192">
        <v>1715</v>
      </c>
      <c r="CU15" s="192">
        <v>1301</v>
      </c>
      <c r="CV15" s="192">
        <v>1384</v>
      </c>
      <c r="CW15" s="192">
        <v>2918</v>
      </c>
      <c r="CX15" s="192">
        <v>1638</v>
      </c>
      <c r="CY15" s="192">
        <v>2449</v>
      </c>
      <c r="CZ15" s="192">
        <v>1901</v>
      </c>
      <c r="DA15" s="192">
        <v>1576</v>
      </c>
      <c r="DB15" s="192">
        <v>434</v>
      </c>
      <c r="DC15" s="192">
        <v>1267</v>
      </c>
      <c r="DD15" s="192">
        <v>2126</v>
      </c>
      <c r="DE15" s="192">
        <v>1711</v>
      </c>
      <c r="DF15" s="192">
        <v>2207.6</v>
      </c>
      <c r="DG15" s="192">
        <v>2435.0500000000002</v>
      </c>
      <c r="DH15" s="192">
        <v>2016.72</v>
      </c>
      <c r="DI15" s="192">
        <v>987.91</v>
      </c>
      <c r="DJ15" s="192">
        <v>1357.47</v>
      </c>
      <c r="DK15" s="192">
        <v>3221</v>
      </c>
      <c r="DL15" s="192">
        <v>2310</v>
      </c>
      <c r="DM15" s="192">
        <v>1920</v>
      </c>
      <c r="DN15" s="192">
        <v>1553</v>
      </c>
      <c r="DO15" s="192">
        <v>1507</v>
      </c>
      <c r="DP15" s="192">
        <v>1203</v>
      </c>
      <c r="DQ15" s="192">
        <v>783</v>
      </c>
      <c r="DR15" s="192">
        <v>2759</v>
      </c>
      <c r="DS15" s="192">
        <v>2336</v>
      </c>
      <c r="DT15" s="192">
        <v>2507</v>
      </c>
      <c r="DU15" s="192">
        <v>2222</v>
      </c>
      <c r="DV15" s="192">
        <v>1748</v>
      </c>
      <c r="DW15" s="192">
        <v>1334</v>
      </c>
      <c r="DX15" s="192">
        <v>1890</v>
      </c>
      <c r="DY15" s="192">
        <v>3293</v>
      </c>
      <c r="DZ15" s="192">
        <v>3024.06</v>
      </c>
      <c r="EA15" s="192">
        <v>3300.36</v>
      </c>
      <c r="EB15" s="192">
        <v>4257</v>
      </c>
      <c r="EC15" s="192">
        <v>3990</v>
      </c>
      <c r="ED15" s="192">
        <v>2941</v>
      </c>
      <c r="EE15" s="192">
        <v>6073</v>
      </c>
      <c r="EF15" s="192">
        <v>16347</v>
      </c>
      <c r="EG15" s="192">
        <v>18298</v>
      </c>
      <c r="EH15" s="192">
        <v>13863.86</v>
      </c>
      <c r="EI15" s="192">
        <v>2734</v>
      </c>
      <c r="EJ15" s="192">
        <v>1553</v>
      </c>
      <c r="EK15" s="192">
        <v>638</v>
      </c>
      <c r="EL15" s="192">
        <v>1417</v>
      </c>
      <c r="EM15" s="192">
        <v>1822</v>
      </c>
      <c r="EN15" s="192">
        <v>2512</v>
      </c>
      <c r="EO15" s="192">
        <v>1906</v>
      </c>
      <c r="EP15" s="192">
        <v>1993</v>
      </c>
      <c r="EQ15" s="192">
        <v>1701</v>
      </c>
      <c r="ER15" s="192">
        <v>713</v>
      </c>
      <c r="ES15" s="192">
        <v>1039</v>
      </c>
      <c r="ET15" s="192">
        <v>2125</v>
      </c>
      <c r="EU15" s="192">
        <v>2325</v>
      </c>
      <c r="EV15" s="192">
        <v>3147</v>
      </c>
      <c r="EW15" s="192">
        <v>4156</v>
      </c>
      <c r="EX15" s="192">
        <v>4632</v>
      </c>
      <c r="EY15" s="192">
        <v>2437.7399999999998</v>
      </c>
      <c r="EZ15" s="192">
        <v>2953.85</v>
      </c>
      <c r="FA15" s="192">
        <v>3196.3</v>
      </c>
      <c r="FB15" s="192">
        <v>2809.84</v>
      </c>
      <c r="FC15" s="192">
        <v>3097.25</v>
      </c>
      <c r="FD15" s="192">
        <v>2470.0700000000002</v>
      </c>
      <c r="FE15" s="192">
        <v>2820.19</v>
      </c>
      <c r="FF15" s="192">
        <v>1003.02</v>
      </c>
      <c r="FG15" s="192">
        <v>1254.46</v>
      </c>
      <c r="FH15" s="192">
        <v>2375.1799999999998</v>
      </c>
      <c r="FI15" s="192">
        <v>1773.61</v>
      </c>
      <c r="FJ15" s="192">
        <v>2616.2199999999998</v>
      </c>
      <c r="FK15" s="192">
        <v>2147.86</v>
      </c>
      <c r="FL15" s="192">
        <v>2210.9</v>
      </c>
      <c r="FM15" s="192">
        <v>1203.48</v>
      </c>
      <c r="FN15" s="192">
        <v>768.46</v>
      </c>
      <c r="FO15" s="192">
        <v>2697.44</v>
      </c>
      <c r="FP15" s="192">
        <v>2552.1799999999998</v>
      </c>
      <c r="FQ15" s="192">
        <v>1891.28</v>
      </c>
      <c r="FR15" s="192">
        <v>1996.37</v>
      </c>
      <c r="FS15" s="192">
        <v>1242.8</v>
      </c>
      <c r="FT15" s="192">
        <v>963.21</v>
      </c>
      <c r="FU15" s="192">
        <v>1157.93</v>
      </c>
      <c r="FV15" s="192">
        <v>1651.81</v>
      </c>
      <c r="FW15" s="192">
        <v>1986.37</v>
      </c>
      <c r="FX15" s="192">
        <v>2420.5</v>
      </c>
      <c r="FY15" s="192">
        <v>1966.38</v>
      </c>
      <c r="FZ15" s="192">
        <v>1419.04</v>
      </c>
      <c r="GA15" s="192">
        <v>758.46</v>
      </c>
      <c r="GB15" s="192">
        <v>760.59</v>
      </c>
      <c r="GC15" s="192">
        <v>1459.15</v>
      </c>
      <c r="GD15" s="192">
        <v>1132.8</v>
      </c>
      <c r="GE15" s="192">
        <v>2270.71</v>
      </c>
      <c r="GF15" s="192">
        <v>1711.49</v>
      </c>
      <c r="GG15" s="192">
        <v>2157.65</v>
      </c>
      <c r="GH15" s="192">
        <v>540.70000000000005</v>
      </c>
      <c r="GI15" s="192">
        <v>1981.4</v>
      </c>
      <c r="GJ15" s="192">
        <v>2170.6</v>
      </c>
      <c r="GK15" s="192">
        <v>2700.17</v>
      </c>
      <c r="GL15" s="192">
        <v>2061.2600000000002</v>
      </c>
      <c r="GM15" s="192">
        <v>2111.15</v>
      </c>
      <c r="GN15" s="192">
        <v>2174.71</v>
      </c>
      <c r="GO15" s="192">
        <v>965.67</v>
      </c>
      <c r="GP15" s="192">
        <v>1217.48</v>
      </c>
      <c r="GQ15" s="192">
        <v>2285.7199999999998</v>
      </c>
      <c r="GR15" s="192">
        <v>1932.94</v>
      </c>
      <c r="GS15" s="192">
        <v>2158.54</v>
      </c>
      <c r="GT15" s="192">
        <v>3134.13</v>
      </c>
      <c r="GU15" s="192">
        <v>1751.58</v>
      </c>
      <c r="GV15" s="192">
        <v>953.19</v>
      </c>
      <c r="GW15" s="192">
        <v>1601.6</v>
      </c>
      <c r="GX15" s="192">
        <v>2524.9899999999998</v>
      </c>
      <c r="GY15" s="192">
        <v>2325.73</v>
      </c>
      <c r="GZ15" s="192">
        <v>1681.82</v>
      </c>
      <c r="HA15" s="192">
        <v>2410.0700000000002</v>
      </c>
      <c r="HB15" s="192">
        <v>1823.36</v>
      </c>
      <c r="HC15" s="192">
        <v>743.36</v>
      </c>
      <c r="HD15" s="192">
        <v>1349.49</v>
      </c>
      <c r="HE15" s="192">
        <v>1740.58</v>
      </c>
      <c r="HF15" s="192">
        <v>1596.81</v>
      </c>
      <c r="HG15" s="192">
        <v>1571.72</v>
      </c>
      <c r="HH15" s="192">
        <v>1517.03</v>
      </c>
      <c r="HI15" s="192">
        <v>2041.05</v>
      </c>
      <c r="HJ15" s="192">
        <v>798.36</v>
      </c>
      <c r="HK15" s="192">
        <v>798.46</v>
      </c>
      <c r="HL15" s="192">
        <v>2790.07</v>
      </c>
      <c r="HM15" s="192">
        <v>2103.2399999999998</v>
      </c>
      <c r="HN15" s="192">
        <v>1512.53</v>
      </c>
      <c r="HO15" s="192">
        <v>1751.81</v>
      </c>
      <c r="HP15" s="192">
        <v>1926.25</v>
      </c>
      <c r="HQ15" s="192">
        <v>1648.81</v>
      </c>
      <c r="HR15" s="192">
        <v>1412.25</v>
      </c>
      <c r="HS15" s="192">
        <v>2764.65</v>
      </c>
      <c r="HT15" s="192">
        <v>2091.71</v>
      </c>
      <c r="HU15" s="192">
        <v>2410.4899999999998</v>
      </c>
      <c r="HV15" s="192">
        <v>3134.07</v>
      </c>
      <c r="HW15" s="192">
        <v>2370.0700000000002</v>
      </c>
      <c r="HX15" s="192">
        <v>2300.39</v>
      </c>
      <c r="HY15" s="192">
        <v>2126.15</v>
      </c>
      <c r="HZ15" s="192">
        <v>6697.21</v>
      </c>
      <c r="IA15" s="192">
        <v>7496.42</v>
      </c>
      <c r="IB15" s="192">
        <v>10004.629999999999</v>
      </c>
      <c r="IC15" s="192">
        <v>11943.8</v>
      </c>
      <c r="ID15" s="192">
        <v>14883.25</v>
      </c>
      <c r="IE15" s="192">
        <v>9904.73</v>
      </c>
      <c r="IF15" s="192">
        <v>12115.12</v>
      </c>
      <c r="IG15" s="192">
        <v>5664.16</v>
      </c>
      <c r="IH15" s="192">
        <v>3923.05</v>
      </c>
      <c r="II15" s="192">
        <v>2734.72</v>
      </c>
      <c r="IJ15" s="192">
        <v>2265.71</v>
      </c>
      <c r="IK15" s="192">
        <v>2208.02</v>
      </c>
      <c r="IL15" s="192">
        <v>1117.69</v>
      </c>
      <c r="IM15" s="192">
        <v>1042.9100000000001</v>
      </c>
      <c r="IN15" s="192">
        <v>2240.27</v>
      </c>
      <c r="IO15" s="192">
        <v>2609.8200000000002</v>
      </c>
      <c r="IP15" s="192">
        <v>2222.67</v>
      </c>
      <c r="IQ15" s="192">
        <v>2209.79</v>
      </c>
      <c r="IR15" s="192">
        <v>1537.13</v>
      </c>
      <c r="IS15" s="192">
        <v>1367.58</v>
      </c>
      <c r="IT15" s="192">
        <v>1603.91</v>
      </c>
      <c r="IU15" s="192">
        <v>2753.63</v>
      </c>
      <c r="IV15" s="192">
        <v>2525.38</v>
      </c>
      <c r="IW15" s="192">
        <v>2667.25</v>
      </c>
      <c r="IX15" s="192">
        <v>2802.28</v>
      </c>
      <c r="IY15" s="192">
        <v>1334.45</v>
      </c>
      <c r="IZ15" s="192">
        <v>1222.47</v>
      </c>
      <c r="JA15" s="192">
        <v>1457.03</v>
      </c>
      <c r="JB15" s="192">
        <v>2335.4899999999998</v>
      </c>
      <c r="JC15" s="192">
        <v>2255.8200000000002</v>
      </c>
      <c r="JD15" s="192">
        <v>2599.0300000000002</v>
      </c>
      <c r="JE15" s="192">
        <v>2630.7</v>
      </c>
      <c r="JF15" s="192">
        <v>1592.9</v>
      </c>
      <c r="JG15" s="192">
        <v>893.45</v>
      </c>
      <c r="JH15" s="192">
        <v>918.24</v>
      </c>
      <c r="JI15" s="192">
        <v>2459.8200000000002</v>
      </c>
      <c r="JJ15" s="192">
        <v>2030.81</v>
      </c>
      <c r="JK15" s="192">
        <v>2796.48</v>
      </c>
      <c r="JL15" s="192">
        <v>2341.7199999999998</v>
      </c>
      <c r="JM15" s="192">
        <v>1477.46</v>
      </c>
      <c r="JN15" s="192">
        <v>1217.68</v>
      </c>
      <c r="JO15" s="192">
        <v>863.24</v>
      </c>
      <c r="JP15" s="192">
        <v>2433.9299999999998</v>
      </c>
      <c r="JQ15" s="192">
        <v>2881.15</v>
      </c>
      <c r="JR15" s="192">
        <v>2846.56</v>
      </c>
      <c r="JS15" s="192">
        <v>2746.67</v>
      </c>
      <c r="JT15" s="192">
        <v>2302.58</v>
      </c>
      <c r="JU15" s="192">
        <v>878.37</v>
      </c>
      <c r="JV15" s="192">
        <v>1029.9000000000001</v>
      </c>
      <c r="JW15" s="192">
        <v>2630.74</v>
      </c>
      <c r="JX15" s="192">
        <v>1880.75</v>
      </c>
      <c r="JY15" s="192">
        <v>1636.69</v>
      </c>
      <c r="JZ15" s="192">
        <v>1873.04</v>
      </c>
      <c r="KA15" s="192">
        <v>1556.8</v>
      </c>
      <c r="KB15" s="192">
        <v>1402.3</v>
      </c>
      <c r="KC15" s="192">
        <v>773.94</v>
      </c>
      <c r="KD15" s="192">
        <v>2070.81</v>
      </c>
      <c r="KE15" s="192">
        <v>2269.1</v>
      </c>
      <c r="KF15" s="192">
        <v>2235.29</v>
      </c>
      <c r="KG15" s="192">
        <v>2128.6799999999998</v>
      </c>
      <c r="KH15" s="192">
        <v>1437.14</v>
      </c>
      <c r="KI15" s="192">
        <v>725.35</v>
      </c>
      <c r="KJ15" s="192">
        <v>1438.53</v>
      </c>
      <c r="KK15" s="192">
        <v>1960.93</v>
      </c>
      <c r="KL15" s="192">
        <v>1716.57</v>
      </c>
      <c r="KM15" s="192">
        <v>1701.49</v>
      </c>
      <c r="KN15" s="192">
        <v>1861.14</v>
      </c>
      <c r="KO15" s="192">
        <v>1566.68</v>
      </c>
      <c r="KP15" s="192">
        <v>756.07</v>
      </c>
      <c r="KQ15" s="192">
        <v>923.26</v>
      </c>
      <c r="KR15" s="192">
        <v>2035.8</v>
      </c>
      <c r="KS15" s="192">
        <v>1557.08</v>
      </c>
      <c r="KT15" s="192">
        <v>2704.37</v>
      </c>
      <c r="KU15" s="192">
        <v>1931.15</v>
      </c>
      <c r="KV15" s="192">
        <v>1766.47</v>
      </c>
      <c r="KW15" s="192">
        <v>578.11</v>
      </c>
      <c r="KX15" s="192">
        <v>1028.56</v>
      </c>
      <c r="KY15" s="192">
        <v>1996.17</v>
      </c>
      <c r="KZ15" s="192">
        <v>2105.88</v>
      </c>
      <c r="LA15" s="192">
        <v>2913.29</v>
      </c>
      <c r="LB15" s="192">
        <v>1696.59</v>
      </c>
      <c r="LC15" s="192">
        <v>1512.24</v>
      </c>
      <c r="LD15" s="192">
        <v>733.88</v>
      </c>
      <c r="LE15" s="192">
        <v>1138.0899999999999</v>
      </c>
      <c r="LF15" s="192">
        <v>1904.56</v>
      </c>
      <c r="LG15" s="192">
        <v>2131.4499999999998</v>
      </c>
      <c r="LH15" s="192">
        <v>1162.79</v>
      </c>
      <c r="LI15" s="192">
        <v>1132.58</v>
      </c>
      <c r="LJ15" s="192">
        <v>1393.35</v>
      </c>
      <c r="LK15" s="192">
        <v>424.11</v>
      </c>
      <c r="LL15" s="192">
        <v>913.13</v>
      </c>
      <c r="LM15" s="192">
        <v>1591.46</v>
      </c>
      <c r="LN15" s="192">
        <v>2695.29</v>
      </c>
      <c r="LO15" s="192">
        <v>2735.12</v>
      </c>
      <c r="LP15" s="192">
        <v>1542.33</v>
      </c>
      <c r="LQ15" s="192">
        <v>1403.79</v>
      </c>
      <c r="LR15" s="192">
        <v>1033.24</v>
      </c>
      <c r="LS15" s="192">
        <v>1008.11</v>
      </c>
      <c r="LT15" s="192">
        <v>2230.6</v>
      </c>
      <c r="LU15" s="192">
        <v>3348.84</v>
      </c>
      <c r="LV15" s="192">
        <v>1966.34</v>
      </c>
      <c r="LW15" s="192">
        <v>2660.05</v>
      </c>
      <c r="LX15" s="192">
        <v>2861.69</v>
      </c>
      <c r="LY15" s="192">
        <v>1002.9</v>
      </c>
      <c r="LZ15" s="192">
        <v>1561.25</v>
      </c>
      <c r="MA15" s="192">
        <v>3477.62</v>
      </c>
      <c r="MB15" s="192">
        <v>3107.62</v>
      </c>
      <c r="MC15" s="192">
        <v>1771.49</v>
      </c>
      <c r="MD15" s="192">
        <v>2734.3</v>
      </c>
      <c r="ME15" s="192">
        <v>3190.68</v>
      </c>
      <c r="MF15" s="192">
        <v>1012.79</v>
      </c>
      <c r="MG15" s="192">
        <v>1696.59</v>
      </c>
      <c r="MH15" s="192">
        <v>3132.81</v>
      </c>
      <c r="MI15" s="192">
        <v>2407.4499999999998</v>
      </c>
      <c r="MJ15" s="192">
        <v>3265.61</v>
      </c>
      <c r="MK15" s="192">
        <v>2661.94</v>
      </c>
      <c r="ML15" s="192">
        <v>2177.61</v>
      </c>
      <c r="MM15" s="192">
        <v>1314.8</v>
      </c>
      <c r="MN15" s="192">
        <v>1619.02</v>
      </c>
      <c r="MO15" s="192">
        <v>3386.48</v>
      </c>
      <c r="MP15" s="192">
        <v>3278.37</v>
      </c>
      <c r="MQ15" s="192">
        <v>2968.94</v>
      </c>
      <c r="MR15" s="192">
        <v>2940.95</v>
      </c>
      <c r="MS15" s="192">
        <v>2012.85</v>
      </c>
      <c r="MT15" s="192">
        <v>1039.8</v>
      </c>
      <c r="MU15" s="192">
        <v>883.12</v>
      </c>
      <c r="MV15" s="192">
        <v>3827.07</v>
      </c>
      <c r="MW15" s="192">
        <v>3055.61</v>
      </c>
      <c r="MX15" s="192">
        <v>1697</v>
      </c>
      <c r="MY15" s="192">
        <v>3687.68</v>
      </c>
      <c r="MZ15" s="192">
        <v>2798.21</v>
      </c>
      <c r="NA15" s="192">
        <v>1712.78</v>
      </c>
      <c r="NB15" s="192">
        <v>587.80999999999995</v>
      </c>
      <c r="NC15" s="192">
        <v>1203.96</v>
      </c>
    </row>
    <row r="16" spans="1:367" s="107" customFormat="1" x14ac:dyDescent="0.3">
      <c r="A16" s="245" t="s">
        <v>16</v>
      </c>
      <c r="B16" s="270">
        <v>2437.1530338219272</v>
      </c>
      <c r="C16" s="270">
        <v>3993.9853020997521</v>
      </c>
      <c r="D16" s="270">
        <v>2229.1329660042315</v>
      </c>
      <c r="E16" s="270">
        <v>1857.1645226773151</v>
      </c>
      <c r="F16" s="270">
        <v>1200.1424316482701</v>
      </c>
      <c r="G16" s="270">
        <v>1301.6637852909491</v>
      </c>
      <c r="H16" s="270">
        <v>1644.9546513735388</v>
      </c>
      <c r="I16" s="270">
        <v>2737.9473216885549</v>
      </c>
      <c r="J16" s="270">
        <v>2143.4677608928359</v>
      </c>
      <c r="K16" s="270">
        <v>2431.9026535135554</v>
      </c>
      <c r="L16" s="270">
        <v>1682.368861450997</v>
      </c>
      <c r="M16" s="270">
        <v>1168.8711665316066</v>
      </c>
      <c r="N16" s="270">
        <v>639.26530482613134</v>
      </c>
      <c r="O16" s="270">
        <v>2103.5858720704423</v>
      </c>
      <c r="P16" s="270">
        <v>2171.5047917395414</v>
      </c>
      <c r="Q16" s="270">
        <v>1891.5755152183842</v>
      </c>
      <c r="R16" s="270">
        <v>1844.8891335163414</v>
      </c>
      <c r="S16" s="270">
        <v>1196.7716874902951</v>
      </c>
      <c r="T16" s="270">
        <v>717.91600184554261</v>
      </c>
      <c r="U16" s="270">
        <v>807.05695872108117</v>
      </c>
      <c r="V16" s="270">
        <v>1737.2668379553338</v>
      </c>
      <c r="W16" s="270">
        <v>2480.6996880995644</v>
      </c>
      <c r="X16" s="270">
        <v>2044.1830692615226</v>
      </c>
      <c r="Y16" s="270">
        <v>1917.9429251270285</v>
      </c>
      <c r="Z16" s="270">
        <v>2023.2130503098856</v>
      </c>
      <c r="AA16" s="270">
        <v>953.83659062192658</v>
      </c>
      <c r="AB16" s="270">
        <v>770.3042965624777</v>
      </c>
      <c r="AC16" s="270">
        <v>1341.6611824801269</v>
      </c>
      <c r="AD16" s="270">
        <v>1214.6334812993764</v>
      </c>
      <c r="AE16" s="270">
        <v>1131.0221247236127</v>
      </c>
      <c r="AF16" s="270">
        <v>2126.5208311378615</v>
      </c>
      <c r="AG16" s="270">
        <v>983.78362523746716</v>
      </c>
      <c r="AH16" s="270">
        <v>834.27033150167074</v>
      </c>
      <c r="AI16" s="270">
        <v>1580.2932443868649</v>
      </c>
      <c r="AJ16" s="270">
        <v>2139.7818784153255</v>
      </c>
      <c r="AK16" s="270">
        <v>1758.41806335191</v>
      </c>
      <c r="AL16" s="270">
        <v>2012.1034367511575</v>
      </c>
      <c r="AM16" s="270">
        <v>1297.3304921054453</v>
      </c>
      <c r="AN16" s="270">
        <v>1067.5238319788916</v>
      </c>
      <c r="AO16" s="270">
        <v>820.6755276261249</v>
      </c>
      <c r="AP16" s="270">
        <v>844.6523807506677</v>
      </c>
      <c r="AQ16" s="270">
        <v>2429.9809190232959</v>
      </c>
      <c r="AR16" s="270">
        <v>2131.4866210653768</v>
      </c>
      <c r="AS16" s="270">
        <v>1893.270501047135</v>
      </c>
      <c r="AT16" s="270">
        <v>3152.0628263403028</v>
      </c>
      <c r="AU16" s="270">
        <v>1134.7787470138956</v>
      </c>
      <c r="AV16" s="270">
        <v>767.01541646666647</v>
      </c>
      <c r="AW16" s="270">
        <v>989.77266515315114</v>
      </c>
      <c r="AX16" s="270">
        <v>1960.7538211656172</v>
      </c>
      <c r="AY16" s="270">
        <v>1518.11515143462</v>
      </c>
      <c r="AZ16" s="270">
        <v>1928.361827508746</v>
      </c>
      <c r="BA16" s="270">
        <v>2136.5634431481362</v>
      </c>
      <c r="BB16" s="270">
        <v>1113.7862434324231</v>
      </c>
      <c r="BC16" s="270">
        <v>804.17372213920964</v>
      </c>
      <c r="BD16" s="270">
        <v>856.67574519138861</v>
      </c>
      <c r="BE16" s="270">
        <v>1813.4325423223468</v>
      </c>
      <c r="BF16" s="270">
        <v>1533.688225308116</v>
      </c>
      <c r="BG16" s="270">
        <v>2948.5850431092058</v>
      </c>
      <c r="BH16" s="270">
        <v>2316.0483105648009</v>
      </c>
      <c r="BI16" s="270">
        <v>1323.8013033477064</v>
      </c>
      <c r="BJ16" s="270">
        <v>829.07124597782501</v>
      </c>
      <c r="BK16" s="270">
        <v>1359.2197900339447</v>
      </c>
      <c r="BL16" s="270">
        <v>2441.9125856366113</v>
      </c>
      <c r="BM16" s="270">
        <v>2558.5612861492978</v>
      </c>
      <c r="BN16" s="270">
        <v>2822.3533509466483</v>
      </c>
      <c r="BO16" s="270">
        <v>2350.3675643064598</v>
      </c>
      <c r="BP16" s="270">
        <v>2083.6460588265445</v>
      </c>
      <c r="BQ16" s="270">
        <v>969.492290893416</v>
      </c>
      <c r="BR16" s="270">
        <v>1421.5721212288145</v>
      </c>
      <c r="BS16" s="270">
        <v>2723.1388911628374</v>
      </c>
      <c r="BT16" s="270">
        <v>2736.0060524942414</v>
      </c>
      <c r="BU16" s="270">
        <v>1593.9310530554167</v>
      </c>
      <c r="BV16" s="270">
        <v>2639.487085005152</v>
      </c>
      <c r="BW16" s="270">
        <v>1848.1210622821379</v>
      </c>
      <c r="BX16" s="270">
        <v>2029.8786162986355</v>
      </c>
      <c r="BY16" s="270">
        <v>1469.3077640179704</v>
      </c>
      <c r="BZ16" s="270">
        <v>2680.1737611518861</v>
      </c>
      <c r="CA16" s="270">
        <v>2796.0188998106746</v>
      </c>
      <c r="CB16" s="270">
        <v>2184.7015907059954</v>
      </c>
      <c r="CC16" s="270">
        <v>3386.2706823403823</v>
      </c>
      <c r="CD16" s="270">
        <v>3134.9389121129698</v>
      </c>
      <c r="CE16" s="270">
        <v>2558.5205994731514</v>
      </c>
      <c r="CF16" s="270">
        <v>1469.3077640179704</v>
      </c>
      <c r="CG16" s="270">
        <v>2558.5205994731514</v>
      </c>
      <c r="CH16" s="270">
        <v>2249.7392425265498</v>
      </c>
      <c r="CI16" s="270">
        <v>1174.8379454059827</v>
      </c>
      <c r="CJ16" s="270">
        <v>1339.0900570103479</v>
      </c>
      <c r="CK16" s="270">
        <v>978.90108475234808</v>
      </c>
      <c r="CL16" s="270">
        <v>602.65900551586333</v>
      </c>
      <c r="CM16" s="270">
        <v>1106.6979345292398</v>
      </c>
      <c r="CN16" s="270">
        <v>583.64019765586329</v>
      </c>
      <c r="CO16" s="270">
        <v>1106.6979345292398</v>
      </c>
      <c r="CP16" s="270">
        <v>1033.3000001475316</v>
      </c>
      <c r="CQ16" s="270">
        <v>1786.9428062458423</v>
      </c>
      <c r="CR16" s="270">
        <v>1811.9121160026423</v>
      </c>
      <c r="CS16" s="270">
        <v>1374.2415202359252</v>
      </c>
      <c r="CT16" s="270">
        <v>1461.8664752877071</v>
      </c>
      <c r="CU16" s="270">
        <v>3082.7802713528649</v>
      </c>
      <c r="CV16" s="270">
        <v>2055.49550932382</v>
      </c>
      <c r="CW16" s="270">
        <v>2587.5873147843149</v>
      </c>
      <c r="CX16" s="270">
        <v>2008.0542827470481</v>
      </c>
      <c r="CY16" s="270">
        <v>1665.4656355550826</v>
      </c>
      <c r="CZ16" s="270">
        <v>984.63756131475225</v>
      </c>
      <c r="DA16" s="270">
        <v>1338.8049575311602</v>
      </c>
      <c r="DB16" s="270">
        <v>2245.6640933599801</v>
      </c>
      <c r="DC16" s="270">
        <v>1807.9512483381752</v>
      </c>
      <c r="DD16" s="270">
        <v>2331.736388287291</v>
      </c>
      <c r="DE16" s="270">
        <v>2571.9762150294291</v>
      </c>
      <c r="DF16" s="270">
        <v>2130.1229430090348</v>
      </c>
      <c r="DG16" s="270">
        <v>1043.4615398409574</v>
      </c>
      <c r="DH16" s="270">
        <v>1433.8024075957369</v>
      </c>
      <c r="DI16" s="270">
        <v>3402.7761293867102</v>
      </c>
      <c r="DJ16" s="270">
        <v>2440.2958492350022</v>
      </c>
      <c r="DK16" s="270">
        <v>2028.9676640154339</v>
      </c>
      <c r="DL16" s="270">
        <v>1641.0983776832816</v>
      </c>
      <c r="DM16" s="270">
        <v>1592.4589227636268</v>
      </c>
      <c r="DN16" s="270">
        <v>1270.8470307226787</v>
      </c>
      <c r="DO16" s="270">
        <v>976.43527238220781</v>
      </c>
      <c r="DP16" s="270">
        <v>2914.7127346142011</v>
      </c>
      <c r="DQ16" s="270">
        <v>2467.9585490036402</v>
      </c>
      <c r="DR16" s="270">
        <v>2648.5318652482474</v>
      </c>
      <c r="DS16" s="270">
        <v>1172.8347320307234</v>
      </c>
      <c r="DT16" s="270">
        <v>1156.455680063151</v>
      </c>
      <c r="DU16" s="270">
        <v>1331.0138549239962</v>
      </c>
      <c r="DV16" s="270">
        <v>1885.8964627194962</v>
      </c>
      <c r="DW16" s="270">
        <v>3286.3928666543152</v>
      </c>
      <c r="DX16" s="270">
        <v>3017.2228196678184</v>
      </c>
      <c r="DY16" s="270">
        <v>3292.898125407195</v>
      </c>
      <c r="DZ16" s="270">
        <v>4247.6446212995825</v>
      </c>
      <c r="EA16" s="270">
        <v>3981.7571358617015</v>
      </c>
      <c r="EB16" s="270">
        <v>2934.9692105286426</v>
      </c>
      <c r="EC16" s="270">
        <v>1037.4690423956504</v>
      </c>
      <c r="ED16" s="270">
        <v>3286.3928666543152</v>
      </c>
      <c r="EE16" s="270">
        <v>6059.2693874601237</v>
      </c>
      <c r="EF16" s="270">
        <v>16400.3559594539</v>
      </c>
      <c r="EG16" s="270">
        <v>18457.105260953023</v>
      </c>
      <c r="EH16" s="270">
        <v>13787.474993833763</v>
      </c>
      <c r="EI16" s="270">
        <v>637.37567431208242</v>
      </c>
      <c r="EJ16" s="270">
        <v>1414.0357231490179</v>
      </c>
      <c r="EK16" s="270">
        <v>1818.2896631650262</v>
      </c>
      <c r="EL16" s="270">
        <v>2507.1486736195325</v>
      </c>
      <c r="EM16" s="270">
        <v>1901.9500843964656</v>
      </c>
      <c r="EN16" s="270">
        <v>1988.7633610970925</v>
      </c>
      <c r="EO16" s="270">
        <v>1697.9623310181973</v>
      </c>
      <c r="EP16" s="270">
        <v>711.95666998352067</v>
      </c>
      <c r="EQ16" s="270">
        <v>1037.4690423956504</v>
      </c>
      <c r="ER16" s="270">
        <v>2121.0436073328019</v>
      </c>
      <c r="ES16" s="270">
        <v>2320.34198707019</v>
      </c>
      <c r="ET16" s="270">
        <v>3140.7528942374606</v>
      </c>
      <c r="EU16" s="270">
        <v>4147.4716184178105</v>
      </c>
      <c r="EV16" s="270">
        <v>8233.0067245531372</v>
      </c>
      <c r="EW16" s="270">
        <v>2659.271613826068</v>
      </c>
      <c r="EX16" s="270">
        <v>3222.2835316728324</v>
      </c>
      <c r="EY16" s="270">
        <v>2895.0533975675121</v>
      </c>
      <c r="EZ16" s="270">
        <v>2736.4570742257256</v>
      </c>
      <c r="FA16" s="270">
        <v>2982.6619052725355</v>
      </c>
      <c r="FB16" s="270">
        <v>2694.5396289855998</v>
      </c>
      <c r="FC16" s="270">
        <v>2411.8173435264034</v>
      </c>
      <c r="FD16" s="270">
        <v>3076.4770699894734</v>
      </c>
      <c r="FE16" s="270">
        <v>1368.4600772355745</v>
      </c>
      <c r="FF16" s="270">
        <v>2591.0264227224397</v>
      </c>
      <c r="FG16" s="270">
        <v>1934.7882575656358</v>
      </c>
      <c r="FH16" s="270">
        <v>2853.9711296217138</v>
      </c>
      <c r="FI16" s="270">
        <v>2343.0485320306757</v>
      </c>
      <c r="FJ16" s="270">
        <v>2410.6996634608026</v>
      </c>
      <c r="FK16" s="270">
        <v>1312.8472280913454</v>
      </c>
      <c r="FL16" s="270">
        <v>838.29443023488159</v>
      </c>
      <c r="FM16" s="270">
        <v>2942.5720634682079</v>
      </c>
      <c r="FN16" s="270">
        <v>2784.1114423091117</v>
      </c>
      <c r="FO16" s="270">
        <v>2063.1516149371819</v>
      </c>
      <c r="FP16" s="270">
        <v>2177.7917545324553</v>
      </c>
      <c r="FQ16" s="270">
        <v>1355.7404652108255</v>
      </c>
      <c r="FR16" s="270">
        <v>1050.7424955710646</v>
      </c>
      <c r="FS16" s="270">
        <v>1263.1578346327415</v>
      </c>
      <c r="FT16" s="270">
        <v>1801.9195830704002</v>
      </c>
      <c r="FU16" s="270">
        <v>2166.8829963637168</v>
      </c>
      <c r="FV16" s="270">
        <v>2640.4649147431633</v>
      </c>
      <c r="FW16" s="270">
        <v>2112.3501142781934</v>
      </c>
      <c r="FX16" s="270">
        <v>1547.9964191766733</v>
      </c>
      <c r="FY16" s="270">
        <v>827.38567206614312</v>
      </c>
      <c r="FZ16" s="270">
        <v>829.7092375560843</v>
      </c>
      <c r="GA16" s="270">
        <v>1850.2460739900671</v>
      </c>
      <c r="GB16" s="270">
        <v>1200.278585166534</v>
      </c>
      <c r="GC16" s="270">
        <v>2405.9715626090224</v>
      </c>
      <c r="GD16" s="270">
        <v>1813.4399679790529</v>
      </c>
      <c r="GE16" s="270">
        <v>2286.1768090435844</v>
      </c>
      <c r="GF16" s="270">
        <v>572.90839600948527</v>
      </c>
      <c r="GG16" s="270">
        <v>2099.4279560813652</v>
      </c>
      <c r="GH16" s="270">
        <v>2299.8982141264814</v>
      </c>
      <c r="GI16" s="270">
        <v>2861.0136187403959</v>
      </c>
      <c r="GJ16" s="270">
        <v>2184.0450533725016</v>
      </c>
      <c r="GK16" s="270">
        <v>2236.9068989003604</v>
      </c>
      <c r="GL16" s="270">
        <v>2275.6447035204951</v>
      </c>
      <c r="GM16" s="270">
        <v>737.10964278142887</v>
      </c>
      <c r="GN16" s="270">
        <v>1290.0028000252046</v>
      </c>
      <c r="GO16" s="270">
        <v>2421.8756776896626</v>
      </c>
      <c r="GP16" s="270">
        <v>2048.0812927364054</v>
      </c>
      <c r="GQ16" s="270">
        <v>2287.1198245280457</v>
      </c>
      <c r="GR16" s="270">
        <v>2158.1789762935814</v>
      </c>
      <c r="GS16" s="270">
        <v>1855.9180474982322</v>
      </c>
      <c r="GT16" s="270">
        <v>1009.9695838584821</v>
      </c>
      <c r="GU16" s="270">
        <v>1697.0040448470345</v>
      </c>
      <c r="GV16" s="270">
        <v>2675.3985034954503</v>
      </c>
      <c r="GW16" s="270">
        <v>2464.2689917720363</v>
      </c>
      <c r="GX16" s="270">
        <v>1782.0025866037961</v>
      </c>
      <c r="GY16" s="270">
        <v>2585.4854566847835</v>
      </c>
      <c r="GZ16" s="270">
        <v>1931.9738356720086</v>
      </c>
      <c r="HA16" s="270">
        <v>787.64043879713518</v>
      </c>
      <c r="HB16" s="270">
        <v>1429.8763664339565</v>
      </c>
      <c r="HC16" s="270">
        <v>1844.2627999374693</v>
      </c>
      <c r="HD16" s="270">
        <v>1844.2627999374693</v>
      </c>
      <c r="HE16" s="270">
        <v>1691.9287143183024</v>
      </c>
      <c r="HF16" s="270">
        <v>1656.5774948950452</v>
      </c>
      <c r="HG16" s="270">
        <v>2105.0416874867396</v>
      </c>
      <c r="HH16" s="270">
        <v>823.39045178800791</v>
      </c>
      <c r="HI16" s="270">
        <v>823.4935870217106</v>
      </c>
      <c r="HJ16" s="270">
        <v>2877.5452149658895</v>
      </c>
      <c r="HK16" s="270">
        <v>2169.1814893263813</v>
      </c>
      <c r="HL16" s="270">
        <v>1559.9513503218043</v>
      </c>
      <c r="HM16" s="270">
        <v>1806.7333375253645</v>
      </c>
      <c r="HN16" s="270">
        <v>1986.642439196165</v>
      </c>
      <c r="HO16" s="270">
        <v>1700.5040468116956</v>
      </c>
      <c r="HP16" s="270">
        <v>1456.5273379648456</v>
      </c>
      <c r="HQ16" s="270">
        <v>2851.3282385586904</v>
      </c>
      <c r="HR16" s="270">
        <v>2157.2899968804727</v>
      </c>
      <c r="HS16" s="270">
        <v>2486.064494877593</v>
      </c>
      <c r="HT16" s="270">
        <v>3232.3304189028036</v>
      </c>
      <c r="HU16" s="270">
        <v>2444.3772334150058</v>
      </c>
      <c r="HV16" s="270">
        <v>2373.8308937000402</v>
      </c>
      <c r="HW16" s="270">
        <v>2192.8097713676452</v>
      </c>
      <c r="HX16" s="270">
        <v>6907.492590754423</v>
      </c>
      <c r="HY16" s="270">
        <v>7731.4502863277949</v>
      </c>
      <c r="HZ16" s="270">
        <v>10318.298531579559</v>
      </c>
      <c r="IA16" s="270">
        <v>12318.266042970099</v>
      </c>
      <c r="IB16" s="270">
        <v>15349.874670040919</v>
      </c>
      <c r="IC16" s="270">
        <v>10215.369568344375</v>
      </c>
      <c r="ID16" s="270">
        <v>12494.95732534938</v>
      </c>
      <c r="IE16" s="270">
        <v>5841.7446532886952</v>
      </c>
      <c r="IF16" s="270">
        <v>3952.7117738363086</v>
      </c>
      <c r="IG16" s="270">
        <v>2820.459863111505</v>
      </c>
      <c r="IH16" s="270">
        <v>2336.7453035229814</v>
      </c>
      <c r="II16" s="270">
        <v>2277.2465871999566</v>
      </c>
      <c r="IJ16" s="270">
        <v>2560.844556920536</v>
      </c>
      <c r="IK16" s="270">
        <v>1058.5061278182179</v>
      </c>
      <c r="IL16" s="270">
        <v>2273.7719678278272</v>
      </c>
      <c r="IM16" s="270">
        <v>2648.8483785777698</v>
      </c>
      <c r="IN16" s="270">
        <v>2255.9087698053704</v>
      </c>
      <c r="IO16" s="270">
        <v>2242.8361567071174</v>
      </c>
      <c r="IP16" s="270">
        <v>1560.1169077420082</v>
      </c>
      <c r="IQ16" s="270">
        <v>1388.0313836108949</v>
      </c>
      <c r="IR16" s="270">
        <v>1627.8955647840351</v>
      </c>
      <c r="IS16" s="270">
        <v>2794.808975601039</v>
      </c>
      <c r="IT16" s="270">
        <v>2563.1456262472993</v>
      </c>
      <c r="IU16" s="270">
        <v>2707.1372116703665</v>
      </c>
      <c r="IV16" s="270">
        <v>2844.1865087710689</v>
      </c>
      <c r="IW16" s="270">
        <v>1354.4059432424858</v>
      </c>
      <c r="IX16" s="270">
        <v>1240.7513458246033</v>
      </c>
      <c r="IY16" s="270">
        <v>1478.8190576511665</v>
      </c>
      <c r="IZ16" s="270">
        <v>2370.4159289470513</v>
      </c>
      <c r="JA16" s="270">
        <v>2289.5545092624411</v>
      </c>
      <c r="JB16" s="270">
        <v>2637.897020244684</v>
      </c>
      <c r="JC16" s="270">
        <v>2670.0406271407751</v>
      </c>
      <c r="JD16" s="270">
        <v>1616.7209164756687</v>
      </c>
      <c r="JE16" s="270">
        <v>906.81103824796662</v>
      </c>
      <c r="JF16" s="270">
        <v>931.97175864437065</v>
      </c>
      <c r="JG16" s="270">
        <v>2496.6052136136477</v>
      </c>
      <c r="JH16" s="270">
        <v>2061.1796122719265</v>
      </c>
      <c r="JI16" s="270">
        <v>2838.2997730591237</v>
      </c>
      <c r="JJ16" s="270">
        <v>2376.739095065228</v>
      </c>
      <c r="JK16" s="270">
        <v>1499.5545767192802</v>
      </c>
      <c r="JL16" s="270">
        <v>1235.8897140900822</v>
      </c>
      <c r="JM16" s="270">
        <v>876.14926482419241</v>
      </c>
      <c r="JN16" s="270">
        <v>2520.2440255122801</v>
      </c>
      <c r="JO16" s="270">
        <v>3012.8860701358753</v>
      </c>
      <c r="JP16" s="270">
        <v>2976.7144965746238</v>
      </c>
      <c r="JQ16" s="270">
        <v>2872.2362683437868</v>
      </c>
      <c r="JR16" s="270">
        <v>2407.8618632745479</v>
      </c>
      <c r="JS16" s="270">
        <v>918.53209219417545</v>
      </c>
      <c r="JT16" s="270">
        <v>1076.9905640570391</v>
      </c>
      <c r="JU16" s="270">
        <v>2751.0264651785751</v>
      </c>
      <c r="JV16" s="270">
        <v>1966.7443473640897</v>
      </c>
      <c r="JW16" s="270">
        <v>1711.5250862088701</v>
      </c>
      <c r="JX16" s="270">
        <v>1958.6818196925879</v>
      </c>
      <c r="JY16" s="270">
        <v>1627.9926983490036</v>
      </c>
      <c r="JZ16" s="270">
        <v>1466.4597995919487</v>
      </c>
      <c r="KA16" s="270">
        <v>809.32719404437796</v>
      </c>
      <c r="KB16" s="270">
        <v>2165.4945431157948</v>
      </c>
      <c r="KC16" s="270">
        <v>2372.8510427243687</v>
      </c>
      <c r="KD16" s="270">
        <v>2337.4951334411676</v>
      </c>
      <c r="KE16" s="270">
        <v>2261.3560102554284</v>
      </c>
      <c r="KF16" s="270">
        <v>1502.8509750742144</v>
      </c>
      <c r="KG16" s="270">
        <v>758.51549241554835</v>
      </c>
      <c r="KH16" s="270">
        <v>1504.3045306466379</v>
      </c>
      <c r="KI16" s="270">
        <v>2050.5904522539759</v>
      </c>
      <c r="KJ16" s="270">
        <v>1795.0574740687362</v>
      </c>
      <c r="KK16" s="270">
        <v>1779.287964693088</v>
      </c>
      <c r="KL16" s="270">
        <v>1946.2377108351468</v>
      </c>
      <c r="KM16" s="270">
        <v>1638.3139886366464</v>
      </c>
      <c r="KN16" s="270">
        <v>790.64011628954802</v>
      </c>
      <c r="KO16" s="270">
        <v>965.47461711943072</v>
      </c>
      <c r="KP16" s="270">
        <v>2128.8837657125159</v>
      </c>
      <c r="KQ16" s="270">
        <v>1628.2750436760211</v>
      </c>
      <c r="KR16" s="270">
        <v>2828.1276539230412</v>
      </c>
      <c r="KS16" s="270">
        <v>2149.4610201091891</v>
      </c>
      <c r="KT16" s="270">
        <v>1858.3813880639759</v>
      </c>
      <c r="KU16" s="270">
        <v>608.18970277087362</v>
      </c>
      <c r="KV16" s="270">
        <v>1099.8564402256275</v>
      </c>
      <c r="KW16" s="270">
        <v>2135.5915845319928</v>
      </c>
      <c r="KX16" s="270">
        <v>2041.5820848872791</v>
      </c>
      <c r="KY16" s="270">
        <v>3135.9890039830989</v>
      </c>
      <c r="KZ16" s="270">
        <v>1784.8654543668786</v>
      </c>
      <c r="LA16" s="270">
        <v>1608.7028456436556</v>
      </c>
      <c r="LB16" s="270">
        <v>789.84391386815037</v>
      </c>
      <c r="LC16" s="270">
        <v>1215.0854072811944</v>
      </c>
      <c r="LD16" s="270">
        <v>2003.6563635109148</v>
      </c>
      <c r="LE16" s="270">
        <v>2295.6896782644508</v>
      </c>
      <c r="LF16" s="270">
        <v>1223.2912499090901</v>
      </c>
      <c r="LG16" s="270">
        <v>1191.5093901925859</v>
      </c>
      <c r="LH16" s="270">
        <v>1464.795510634699</v>
      </c>
      <c r="LI16" s="270">
        <v>446.17691242523949</v>
      </c>
      <c r="LJ16" s="270">
        <v>960.6411639500576</v>
      </c>
      <c r="LK16" s="270">
        <v>1674.2654241783302</v>
      </c>
      <c r="LL16" s="270">
        <v>2835.5289200693774</v>
      </c>
      <c r="LM16" s="270">
        <v>2877.4313190269531</v>
      </c>
      <c r="LN16" s="270">
        <v>1622.5791359336481</v>
      </c>
      <c r="LO16" s="270">
        <v>1476.830746488946</v>
      </c>
      <c r="LP16" s="270">
        <v>1087.0006201085907</v>
      </c>
      <c r="LQ16" s="270">
        <v>1060.5630784112805</v>
      </c>
      <c r="LR16" s="270">
        <v>2346.6605853569572</v>
      </c>
      <c r="LS16" s="270">
        <v>3523.0838494874884</v>
      </c>
      <c r="LT16" s="270">
        <v>2100.2117784324878</v>
      </c>
      <c r="LU16" s="270">
        <v>2798.455343888987</v>
      </c>
      <c r="LV16" s="270">
        <v>2992.8075704373791</v>
      </c>
      <c r="LW16" s="270">
        <v>1055.0819963482884</v>
      </c>
      <c r="LX16" s="270">
        <v>1259.8513373215133</v>
      </c>
      <c r="LY16" s="270">
        <v>2645.0901209925391</v>
      </c>
      <c r="LZ16" s="270">
        <v>2334.9440068353565</v>
      </c>
      <c r="MA16" s="270">
        <v>1360.6259033390459</v>
      </c>
      <c r="MB16" s="270">
        <v>2100.1300642396814</v>
      </c>
      <c r="MC16" s="270">
        <v>2437.6808672357151</v>
      </c>
      <c r="MD16" s="270">
        <v>777.89223119676217</v>
      </c>
      <c r="ME16" s="270">
        <v>1303.0975626991922</v>
      </c>
      <c r="MF16" s="270">
        <v>2406.2130953263054</v>
      </c>
      <c r="MG16" s="270">
        <v>1836.1064715167211</v>
      </c>
      <c r="MH16" s="270">
        <v>2508.2126098386229</v>
      </c>
      <c r="MI16" s="270">
        <v>2044.5526179286023</v>
      </c>
      <c r="MJ16" s="270">
        <v>1659.573576821608</v>
      </c>
      <c r="MK16" s="270">
        <v>996.87627925856077</v>
      </c>
      <c r="ML16" s="270">
        <v>1230.5381189041723</v>
      </c>
      <c r="MM16" s="270">
        <v>2549.1276259385559</v>
      </c>
      <c r="MN16" s="270">
        <v>2492.0524457923943</v>
      </c>
      <c r="MO16" s="270">
        <v>2280.3496883749985</v>
      </c>
      <c r="MP16" s="270">
        <v>2219.9103676146506</v>
      </c>
      <c r="MQ16" s="270">
        <v>1533.0265887865969</v>
      </c>
      <c r="MR16" s="270">
        <v>785.65740508019235</v>
      </c>
      <c r="MS16" s="270">
        <v>678.29677150691134</v>
      </c>
      <c r="MT16" s="270">
        <v>1739.8407023926891</v>
      </c>
      <c r="MU16" s="270">
        <v>2510.1393689169831</v>
      </c>
      <c r="MV16" s="270">
        <v>2141.4243079812795</v>
      </c>
      <c r="MW16" s="270">
        <v>1610.4125437108312</v>
      </c>
      <c r="MX16" s="270">
        <v>1333.3750399266205</v>
      </c>
      <c r="MY16" s="270">
        <v>780.63411570538631</v>
      </c>
      <c r="MZ16" s="270">
        <v>581.07282520559158</v>
      </c>
      <c r="NA16" s="270">
        <v>1488.7005976782493</v>
      </c>
      <c r="NB16" s="270">
        <v>3237.1734591572517</v>
      </c>
      <c r="NC16" s="270">
        <v>3081.4719799999998</v>
      </c>
    </row>
    <row r="17" spans="1:367" s="107" customFormat="1" x14ac:dyDescent="0.3">
      <c r="A17" s="102" t="s">
        <v>9</v>
      </c>
      <c r="B17" s="170">
        <f>(B14-B15)/B15</f>
        <v>2.9644506462008704</v>
      </c>
      <c r="C17" s="170">
        <f t="shared" ref="C17:BM17" si="86">(C14-C15)/C15</f>
        <v>0.27324700239808142</v>
      </c>
      <c r="D17" s="170">
        <f t="shared" si="86"/>
        <v>0.36016810344827593</v>
      </c>
      <c r="E17" s="170">
        <f t="shared" si="86"/>
        <v>-0.45934788325006576</v>
      </c>
      <c r="F17" s="170">
        <f t="shared" si="86"/>
        <v>-3.7709707822808664E-2</v>
      </c>
      <c r="G17" s="170">
        <f t="shared" si="86"/>
        <v>-0.26871606334841625</v>
      </c>
      <c r="H17" s="170">
        <f t="shared" si="86"/>
        <v>2.6021716287215413</v>
      </c>
      <c r="I17" s="170">
        <f t="shared" si="86"/>
        <v>1.4052461662631153</v>
      </c>
      <c r="J17" s="170">
        <f t="shared" si="86"/>
        <v>0.56367796249438351</v>
      </c>
      <c r="K17" s="170">
        <f t="shared" si="86"/>
        <v>-0.24211354046797087</v>
      </c>
      <c r="L17" s="170">
        <f t="shared" si="86"/>
        <v>-7.5826086956521724E-2</v>
      </c>
      <c r="M17" s="170">
        <f t="shared" si="86"/>
        <v>-0.26085848881442875</v>
      </c>
      <c r="N17" s="170">
        <f t="shared" si="86"/>
        <v>0.23681647940074912</v>
      </c>
      <c r="O17" s="170">
        <f t="shared" si="86"/>
        <v>2.6814375561545369</v>
      </c>
      <c r="P17" s="170">
        <f t="shared" si="86"/>
        <v>2.8935083281316731</v>
      </c>
      <c r="Q17" s="170">
        <f t="shared" si="86"/>
        <v>0.22821686542503</v>
      </c>
      <c r="R17" s="170">
        <f t="shared" si="86"/>
        <v>0.64938558297048876</v>
      </c>
      <c r="S17" s="170">
        <f t="shared" si="86"/>
        <v>1.379789006107713E-2</v>
      </c>
      <c r="T17" s="170">
        <f t="shared" si="86"/>
        <v>-0.3623146576117714</v>
      </c>
      <c r="U17" s="170">
        <f t="shared" si="86"/>
        <v>0.43733099209833176</v>
      </c>
      <c r="V17" s="170">
        <f t="shared" si="86"/>
        <v>3.368200290275762</v>
      </c>
      <c r="W17" s="170">
        <f t="shared" si="86"/>
        <v>2.6685833972966289</v>
      </c>
      <c r="X17" s="170">
        <f t="shared" si="86"/>
        <v>9.5519880078819147E-2</v>
      </c>
      <c r="Y17" s="170">
        <f t="shared" si="86"/>
        <v>0.17254910260751782</v>
      </c>
      <c r="Z17" s="170">
        <f t="shared" si="86"/>
        <v>-9.2854574407972457E-2</v>
      </c>
      <c r="AA17" s="170">
        <f t="shared" si="86"/>
        <v>-0.49168893171564981</v>
      </c>
      <c r="AB17" s="170">
        <f t="shared" si="86"/>
        <v>-0.33703217368287208</v>
      </c>
      <c r="AC17" s="170">
        <f t="shared" si="86"/>
        <v>1.5488853415533663</v>
      </c>
      <c r="AD17" s="170">
        <f t="shared" si="86"/>
        <v>2.0812465068091659</v>
      </c>
      <c r="AE17" s="170">
        <f t="shared" si="86"/>
        <v>0.94180859057040889</v>
      </c>
      <c r="AF17" s="170">
        <f t="shared" si="86"/>
        <v>0.83808387582021426</v>
      </c>
      <c r="AG17" s="170">
        <f t="shared" si="86"/>
        <v>0.93621639672733337</v>
      </c>
      <c r="AH17" s="170">
        <f t="shared" si="86"/>
        <v>-0.59018904787806803</v>
      </c>
      <c r="AI17" s="170">
        <f t="shared" si="86"/>
        <v>-2.0404238423743174E-2</v>
      </c>
      <c r="AJ17" s="170">
        <f t="shared" si="86"/>
        <v>2.1425638090023269</v>
      </c>
      <c r="AK17" s="170">
        <f t="shared" si="86"/>
        <v>0.28519058693681254</v>
      </c>
      <c r="AL17" s="170">
        <f t="shared" si="86"/>
        <v>0.151033478893741</v>
      </c>
      <c r="AM17" s="170">
        <f t="shared" si="86"/>
        <v>8.4489072652096847E-2</v>
      </c>
      <c r="AN17" s="170">
        <f t="shared" si="86"/>
        <v>0.15045923632610947</v>
      </c>
      <c r="AO17" s="170">
        <f t="shared" si="86"/>
        <v>-0.16025620496397125</v>
      </c>
      <c r="AP17" s="170">
        <f t="shared" si="86"/>
        <v>-0.47091439688715958</v>
      </c>
      <c r="AQ17" s="170">
        <f t="shared" si="86"/>
        <v>3.5322784810126584</v>
      </c>
      <c r="AR17" s="170">
        <f t="shared" si="86"/>
        <v>2.32690036900369</v>
      </c>
      <c r="AS17" s="170">
        <f t="shared" si="86"/>
        <v>0.37192307692307702</v>
      </c>
      <c r="AT17" s="170">
        <f t="shared" si="86"/>
        <v>0.486741354115928</v>
      </c>
      <c r="AU17" s="170">
        <f t="shared" si="86"/>
        <v>0.195809105869446</v>
      </c>
      <c r="AV17" s="170">
        <f t="shared" si="86"/>
        <v>-0.5299604743083004</v>
      </c>
      <c r="AW17" s="170">
        <f t="shared" si="86"/>
        <v>0.6572918572735591</v>
      </c>
      <c r="AX17" s="170">
        <f t="shared" si="86"/>
        <v>2.6644444444444448</v>
      </c>
      <c r="AY17" s="170">
        <f t="shared" si="86"/>
        <v>3.1125288562434417</v>
      </c>
      <c r="AZ17" s="170">
        <f t="shared" si="86"/>
        <v>0.62726887641639328</v>
      </c>
      <c r="BA17" s="170">
        <f>(BA14-BA15)/BA15</f>
        <v>0.63479480164158697</v>
      </c>
      <c r="BB17" s="170">
        <f t="shared" si="86"/>
        <v>-1.1195476575121143E-2</v>
      </c>
      <c r="BC17" s="170">
        <f t="shared" si="86"/>
        <v>-0.43380952380952381</v>
      </c>
      <c r="BD17" s="170">
        <f t="shared" si="86"/>
        <v>0.13093283582089543</v>
      </c>
      <c r="BE17" s="170">
        <f t="shared" si="86"/>
        <v>3.8406729264475743</v>
      </c>
      <c r="BF17" s="170">
        <f t="shared" si="86"/>
        <v>1.523567335243553</v>
      </c>
      <c r="BG17" s="170">
        <f t="shared" si="86"/>
        <v>0.19627720504009152</v>
      </c>
      <c r="BH17" s="170">
        <f t="shared" si="86"/>
        <v>0.31222748815165885</v>
      </c>
      <c r="BI17" s="170">
        <f t="shared" si="86"/>
        <v>0.64063642518618813</v>
      </c>
      <c r="BJ17" s="170">
        <f t="shared" si="86"/>
        <v>-0.64672535211267612</v>
      </c>
      <c r="BK17" s="170">
        <f t="shared" si="86"/>
        <v>0.52695990733384668</v>
      </c>
      <c r="BL17" s="170">
        <f t="shared" si="86"/>
        <v>2.7265227406653452</v>
      </c>
      <c r="BM17" s="170">
        <f t="shared" si="86"/>
        <v>0.58120304127877387</v>
      </c>
      <c r="BN17" s="170">
        <f t="shared" ref="BN17:DY17" si="87">(BN14-BN15)/BN15</f>
        <v>0.59146082392635491</v>
      </c>
      <c r="BO17" s="170">
        <f t="shared" si="87"/>
        <v>-4.6072561601030591E-2</v>
      </c>
      <c r="BP17" s="170">
        <f t="shared" si="87"/>
        <v>9.0657796101949101E-2</v>
      </c>
      <c r="BQ17" s="170">
        <f t="shared" si="87"/>
        <v>-0.3026874972951919</v>
      </c>
      <c r="BR17" s="170">
        <f t="shared" si="87"/>
        <v>-0.39836366476607044</v>
      </c>
      <c r="BS17" s="170">
        <f t="shared" si="87"/>
        <v>2.2575829110404668</v>
      </c>
      <c r="BT17" s="170">
        <f t="shared" si="87"/>
        <v>1.7343908756564923</v>
      </c>
      <c r="BU17" s="170">
        <f t="shared" si="87"/>
        <v>0.17238910847606509</v>
      </c>
      <c r="BV17" s="170">
        <f t="shared" si="87"/>
        <v>0.18255485310524353</v>
      </c>
      <c r="BW17" s="170">
        <f t="shared" si="87"/>
        <v>0.24644543714103387</v>
      </c>
      <c r="BX17" s="170">
        <f t="shared" si="87"/>
        <v>-0.1713531225905936</v>
      </c>
      <c r="BY17" s="170">
        <f t="shared" si="87"/>
        <v>0.67611784140969156</v>
      </c>
      <c r="BZ17" s="170">
        <f t="shared" si="87"/>
        <v>0.53428070175438591</v>
      </c>
      <c r="CA17" s="170">
        <f t="shared" si="87"/>
        <v>0.48885041551246544</v>
      </c>
      <c r="CB17" s="170">
        <f t="shared" si="87"/>
        <v>-0.20160212604403949</v>
      </c>
      <c r="CC17" s="170">
        <f t="shared" si="87"/>
        <v>0.13314046579330419</v>
      </c>
      <c r="CD17" s="170">
        <f t="shared" si="87"/>
        <v>0.78037261294829996</v>
      </c>
      <c r="CE17" s="170">
        <f t="shared" si="87"/>
        <v>0.29253829978972656</v>
      </c>
      <c r="CF17" s="170">
        <f t="shared" si="87"/>
        <v>-0.22760545100584037</v>
      </c>
      <c r="CG17" s="170">
        <f t="shared" si="87"/>
        <v>0.86682306163021883</v>
      </c>
      <c r="CH17" s="170">
        <f t="shared" si="87"/>
        <v>0.45255540479421075</v>
      </c>
      <c r="CI17" s="170">
        <f t="shared" si="87"/>
        <v>3.2822510822510892E-2</v>
      </c>
      <c r="CJ17" s="170">
        <f t="shared" si="87"/>
        <v>0.63894247038917096</v>
      </c>
      <c r="CK17" s="170">
        <f t="shared" si="87"/>
        <v>-0.19564996368917945</v>
      </c>
      <c r="CL17" s="170">
        <f t="shared" si="87"/>
        <v>0.62905405405405412</v>
      </c>
      <c r="CM17" s="170">
        <f t="shared" ref="CM17" si="88">(CM14-CM15)/CM15</f>
        <v>1.1244328097731238</v>
      </c>
      <c r="CN17" s="170">
        <f t="shared" si="87"/>
        <v>-0.15783088235294121</v>
      </c>
      <c r="CO17" s="170">
        <f t="shared" si="87"/>
        <v>-1.2831505483549357E-2</v>
      </c>
      <c r="CP17" s="170">
        <f t="shared" si="87"/>
        <v>0.32346959122632107</v>
      </c>
      <c r="CQ17" s="170">
        <f t="shared" si="87"/>
        <v>0.21915882967607095</v>
      </c>
      <c r="CR17" s="170">
        <f t="shared" si="87"/>
        <v>-0.15948741845293568</v>
      </c>
      <c r="CS17" s="170">
        <f t="shared" si="87"/>
        <v>-0.18706091070372557</v>
      </c>
      <c r="CT17" s="170">
        <f t="shared" si="87"/>
        <v>-0.2015860058309038</v>
      </c>
      <c r="CU17" s="170">
        <f t="shared" si="87"/>
        <v>0.99056110684089149</v>
      </c>
      <c r="CV17" s="170">
        <f t="shared" si="87"/>
        <v>0.59346098265895952</v>
      </c>
      <c r="CW17" s="170">
        <f t="shared" si="87"/>
        <v>-1.7679917751884901E-2</v>
      </c>
      <c r="CX17" s="170">
        <f t="shared" si="87"/>
        <v>0.23526251526251521</v>
      </c>
      <c r="CY17" s="170">
        <f t="shared" si="87"/>
        <v>-0.1445406288280931</v>
      </c>
      <c r="CZ17" s="170">
        <f t="shared" si="87"/>
        <v>-0.51054182009468696</v>
      </c>
      <c r="DA17" s="170">
        <f t="shared" si="87"/>
        <v>0.32326776649746181</v>
      </c>
      <c r="DB17" s="170">
        <f t="shared" si="87"/>
        <v>4.7246543778801842</v>
      </c>
      <c r="DC17" s="170">
        <f t="shared" si="87"/>
        <v>1.001554853985793</v>
      </c>
      <c r="DD17" s="170">
        <f t="shared" si="87"/>
        <v>-6.2398871119473225E-2</v>
      </c>
      <c r="DE17" s="170">
        <f t="shared" si="87"/>
        <v>0.61968439509059037</v>
      </c>
      <c r="DF17" s="170">
        <f t="shared" si="87"/>
        <v>2.3663707193332235E-2</v>
      </c>
      <c r="DG17" s="170">
        <f t="shared" si="87"/>
        <v>-0.41095254717562274</v>
      </c>
      <c r="DH17" s="170">
        <f t="shared" si="87"/>
        <v>-0.50524118370423265</v>
      </c>
      <c r="DI17" s="170">
        <f t="shared" si="87"/>
        <v>1.6623680294763694</v>
      </c>
      <c r="DJ17" s="170">
        <f t="shared" si="87"/>
        <v>0.69622901426919181</v>
      </c>
      <c r="DK17" s="170">
        <f t="shared" si="87"/>
        <v>-0.21701334989133808</v>
      </c>
      <c r="DL17" s="170">
        <f t="shared" si="87"/>
        <v>0.18480519480519483</v>
      </c>
      <c r="DM17" s="170">
        <f t="shared" si="87"/>
        <v>9.1447916666666629E-2</v>
      </c>
      <c r="DN17" s="170">
        <f t="shared" si="87"/>
        <v>-9.8860270444301332E-2</v>
      </c>
      <c r="DO17" s="170">
        <f t="shared" si="87"/>
        <v>0.28608493696084947</v>
      </c>
      <c r="DP17" s="170">
        <f t="shared" si="87"/>
        <v>1.4054031587697422</v>
      </c>
      <c r="DQ17" s="170">
        <f t="shared" si="87"/>
        <v>2.2302681992337168</v>
      </c>
      <c r="DR17" s="170">
        <f t="shared" si="87"/>
        <v>-7.5027183762238622E-4</v>
      </c>
      <c r="DS17" s="170">
        <f t="shared" si="87"/>
        <v>0.36064640410958898</v>
      </c>
      <c r="DT17" s="170">
        <f t="shared" si="87"/>
        <v>-0.10136019146390113</v>
      </c>
      <c r="DU17" s="170">
        <f t="shared" si="87"/>
        <v>-0.45648514851485145</v>
      </c>
      <c r="DV17" s="170">
        <f t="shared" si="87"/>
        <v>0.41915331807780309</v>
      </c>
      <c r="DW17" s="170">
        <f t="shared" si="87"/>
        <v>1.3847001499250375</v>
      </c>
      <c r="DX17" s="170">
        <f t="shared" si="87"/>
        <v>0.67668783068783067</v>
      </c>
      <c r="DY17" s="170">
        <f t="shared" si="87"/>
        <v>0.84033100516246584</v>
      </c>
      <c r="DZ17" s="170">
        <f t="shared" ref="DZ17:GK17" si="89">(DZ14-DZ15)/DZ15</f>
        <v>0.15186206622884474</v>
      </c>
      <c r="EA17" s="170">
        <f t="shared" si="89"/>
        <v>0.18983686628125407</v>
      </c>
      <c r="EB17" s="170">
        <f t="shared" si="89"/>
        <v>-0.37863518910030536</v>
      </c>
      <c r="EC17" s="170">
        <f t="shared" si="89"/>
        <v>0.17257393483709266</v>
      </c>
      <c r="ED17" s="170">
        <f t="shared" si="89"/>
        <v>2.409333560013601</v>
      </c>
      <c r="EE17" s="170">
        <f t="shared" si="89"/>
        <v>0.99876831878807848</v>
      </c>
      <c r="EF17" s="170">
        <f t="shared" si="89"/>
        <v>6.117452743622686E-2</v>
      </c>
      <c r="EG17" s="170">
        <f t="shared" si="89"/>
        <v>0.51202098590009837</v>
      </c>
      <c r="EH17" s="170">
        <f t="shared" si="89"/>
        <v>-0.29866213305673894</v>
      </c>
      <c r="EI17" s="170">
        <f t="shared" si="89"/>
        <v>-0.40506583760058523</v>
      </c>
      <c r="EJ17" s="170">
        <f t="shared" si="89"/>
        <v>9.7875080489375696E-3</v>
      </c>
      <c r="EK17" s="170">
        <f t="shared" si="89"/>
        <v>3.9704388714733541</v>
      </c>
      <c r="EL17" s="170">
        <f t="shared" si="89"/>
        <v>0.68060691601976009</v>
      </c>
      <c r="EM17" s="170">
        <f t="shared" si="89"/>
        <v>1.9407244785949452E-2</v>
      </c>
      <c r="EN17" s="170">
        <f t="shared" si="89"/>
        <v>2.9836783439490373E-2</v>
      </c>
      <c r="EO17" s="170">
        <f t="shared" si="89"/>
        <v>0.24113326337880372</v>
      </c>
      <c r="EP17" s="170">
        <f t="shared" si="89"/>
        <v>-0.49322127446061215</v>
      </c>
      <c r="EQ17" s="170">
        <f t="shared" si="89"/>
        <v>4.1481481481481453E-2</v>
      </c>
      <c r="ER17" s="170">
        <f t="shared" si="89"/>
        <v>2.8238008415147262</v>
      </c>
      <c r="ES17" s="170">
        <f t="shared" si="89"/>
        <v>2.3322617901828679</v>
      </c>
      <c r="ET17" s="170">
        <f t="shared" si="89"/>
        <v>0.64077176470588226</v>
      </c>
      <c r="EU17" s="170">
        <f t="shared" si="89"/>
        <v>1.5414021505376345</v>
      </c>
      <c r="EV17" s="170">
        <f t="shared" si="89"/>
        <v>0.21913886240864319</v>
      </c>
      <c r="EW17" s="170">
        <f t="shared" si="89"/>
        <v>-0.19397256977863334</v>
      </c>
      <c r="EX17" s="170">
        <f t="shared" si="89"/>
        <v>-0.10922495682210714</v>
      </c>
      <c r="EY17" s="170">
        <f t="shared" si="89"/>
        <v>0.14792799888421249</v>
      </c>
      <c r="EZ17" s="170">
        <f t="shared" si="89"/>
        <v>5.0046549418555422E-2</v>
      </c>
      <c r="FA17" s="170">
        <f t="shared" si="89"/>
        <v>0.11811469511622805</v>
      </c>
      <c r="FB17" s="170">
        <f t="shared" si="89"/>
        <v>-1.3684053184523058E-2</v>
      </c>
      <c r="FC17" s="170">
        <f t="shared" si="89"/>
        <v>-0.10747275809185565</v>
      </c>
      <c r="FD17" s="170">
        <f t="shared" si="89"/>
        <v>-0.22228114992692521</v>
      </c>
      <c r="FE17" s="170">
        <f t="shared" si="89"/>
        <v>-6.0765409422769347E-2</v>
      </c>
      <c r="FF17" s="170">
        <f t="shared" si="89"/>
        <v>2.7281709238100933</v>
      </c>
      <c r="FG17" s="170">
        <f t="shared" si="89"/>
        <v>1.4094909363391419</v>
      </c>
      <c r="FH17" s="170">
        <f t="shared" si="89"/>
        <v>-8.100017682870346E-2</v>
      </c>
      <c r="FI17" s="170">
        <f t="shared" si="89"/>
        <v>0.48081596292307782</v>
      </c>
      <c r="FJ17" s="170">
        <f t="shared" si="89"/>
        <v>-0.52818188072868477</v>
      </c>
      <c r="FK17" s="170">
        <f t="shared" si="89"/>
        <v>-0.52387492667119828</v>
      </c>
      <c r="FL17" s="170">
        <f t="shared" si="89"/>
        <v>-0.44670948482518436</v>
      </c>
      <c r="FM17" s="170">
        <f t="shared" si="89"/>
        <v>0.53747465682853057</v>
      </c>
      <c r="FN17" s="170">
        <f t="shared" si="89"/>
        <v>1.6241834317986621</v>
      </c>
      <c r="FO17" s="170">
        <f t="shared" si="89"/>
        <v>-0.28427694406548437</v>
      </c>
      <c r="FP17" s="170">
        <f t="shared" si="89"/>
        <v>-1.1981913501398777E-2</v>
      </c>
      <c r="FQ17" s="170">
        <f t="shared" si="89"/>
        <v>0.17001184383063334</v>
      </c>
      <c r="FR17" s="170">
        <f t="shared" si="89"/>
        <v>-0.56413390303400668</v>
      </c>
      <c r="FS17" s="170">
        <f t="shared" si="89"/>
        <v>0.41158673962021242</v>
      </c>
      <c r="FT17" s="170">
        <f t="shared" si="89"/>
        <v>1.2141900520135795</v>
      </c>
      <c r="FU17" s="170">
        <f t="shared" si="89"/>
        <v>1.6413168326237335</v>
      </c>
      <c r="FV17" s="170">
        <f t="shared" si="89"/>
        <v>0.75655190366930813</v>
      </c>
      <c r="FW17" s="170">
        <f t="shared" si="89"/>
        <v>0.55999637529765356</v>
      </c>
      <c r="FX17" s="170">
        <f t="shared" si="89"/>
        <v>1.4100392480892423E-2</v>
      </c>
      <c r="FY17" s="170">
        <f t="shared" si="89"/>
        <v>-0.18946490505395711</v>
      </c>
      <c r="FZ17" s="170">
        <f t="shared" si="89"/>
        <v>0.46291154583380306</v>
      </c>
      <c r="GA17" s="170">
        <f t="shared" si="89"/>
        <v>3.4018537562956515</v>
      </c>
      <c r="GB17" s="170">
        <f t="shared" si="89"/>
        <v>2.9352870797670225</v>
      </c>
      <c r="GC17" s="170">
        <f t="shared" si="89"/>
        <v>1.6877291573861495</v>
      </c>
      <c r="GD17" s="170">
        <f>(GD14-GD15)/GD15</f>
        <v>2.0812323446327685</v>
      </c>
      <c r="GE17" s="170">
        <f t="shared" si="89"/>
        <v>0.20740209009516838</v>
      </c>
      <c r="GF17" s="170">
        <f t="shared" si="89"/>
        <v>-0.46063955968191456</v>
      </c>
      <c r="GG17" s="170">
        <f t="shared" si="89"/>
        <v>-0.17573285750700995</v>
      </c>
      <c r="GH17" s="170">
        <f t="shared" si="89"/>
        <v>3.7892361753282779</v>
      </c>
      <c r="GI17" s="170">
        <f t="shared" si="89"/>
        <v>-6.0593519733521839E-2</v>
      </c>
      <c r="GJ17" s="170">
        <f t="shared" si="89"/>
        <v>0.16421726711508353</v>
      </c>
      <c r="GK17" s="170">
        <f t="shared" si="89"/>
        <v>0.19844306099245601</v>
      </c>
      <c r="GL17" s="170">
        <f t="shared" ref="GL17:IW17" si="90">(GL14-GL15)/GL15</f>
        <v>0.26624976955842539</v>
      </c>
      <c r="GM17" s="170">
        <f t="shared" si="90"/>
        <v>-0.37336996423750085</v>
      </c>
      <c r="GN17" s="170">
        <f t="shared" si="90"/>
        <v>-0.23498765352621728</v>
      </c>
      <c r="GO17" s="170">
        <f t="shared" si="90"/>
        <v>2.6808744187973121</v>
      </c>
      <c r="GP17" s="170">
        <f t="shared" si="90"/>
        <v>0.98071426224660774</v>
      </c>
      <c r="GQ17" s="170">
        <f t="shared" si="90"/>
        <v>9.1572896067760007E-2</v>
      </c>
      <c r="GR17" s="170">
        <f t="shared" si="90"/>
        <v>9.7814727823936673E-2</v>
      </c>
      <c r="GS17" s="170">
        <f t="shared" si="90"/>
        <v>-0.13421571988473693</v>
      </c>
      <c r="GT17" s="170">
        <f t="shared" si="90"/>
        <v>-0.73342522486304018</v>
      </c>
      <c r="GU17" s="170">
        <f t="shared" si="90"/>
        <v>-0.3903218808161773</v>
      </c>
      <c r="GV17" s="170">
        <f t="shared" si="90"/>
        <v>0.65450749588224788</v>
      </c>
      <c r="GW17" s="170">
        <f t="shared" si="90"/>
        <v>1.1143419080919081</v>
      </c>
      <c r="GX17" s="170">
        <f t="shared" si="90"/>
        <v>3.4467463237478249E-2</v>
      </c>
      <c r="GY17" s="170">
        <f t="shared" si="90"/>
        <v>0.19510433283313186</v>
      </c>
      <c r="GZ17" s="170">
        <f t="shared" si="90"/>
        <v>-1.4050255080805249E-2</v>
      </c>
      <c r="HA17" s="170">
        <f t="shared" si="90"/>
        <v>-0.64389416075051764</v>
      </c>
      <c r="HB17" s="170">
        <f t="shared" si="90"/>
        <v>-0.20400798525798516</v>
      </c>
      <c r="HC17" s="170">
        <f t="shared" si="90"/>
        <v>3.1204127206198877</v>
      </c>
      <c r="HD17" s="170">
        <f t="shared" si="90"/>
        <v>-1</v>
      </c>
      <c r="HE17" s="170">
        <f t="shared" si="90"/>
        <v>-1</v>
      </c>
      <c r="HF17" s="170">
        <f t="shared" si="90"/>
        <v>-1</v>
      </c>
      <c r="HG17" s="170">
        <f t="shared" si="90"/>
        <v>-1</v>
      </c>
      <c r="HH17" s="170">
        <f t="shared" si="90"/>
        <v>-1</v>
      </c>
      <c r="HI17" s="170">
        <f t="shared" si="90"/>
        <v>-1</v>
      </c>
      <c r="HJ17" s="170">
        <f t="shared" si="90"/>
        <v>-1</v>
      </c>
      <c r="HK17" s="170">
        <f t="shared" si="90"/>
        <v>-1</v>
      </c>
      <c r="HL17" s="170">
        <f t="shared" si="90"/>
        <v>-1</v>
      </c>
      <c r="HM17" s="170">
        <f t="shared" si="90"/>
        <v>-1</v>
      </c>
      <c r="HN17" s="170">
        <f t="shared" si="90"/>
        <v>-1</v>
      </c>
      <c r="HO17" s="170">
        <f t="shared" si="90"/>
        <v>-1</v>
      </c>
      <c r="HP17" s="170">
        <f t="shared" si="90"/>
        <v>-1</v>
      </c>
      <c r="HQ17" s="170">
        <f t="shared" si="90"/>
        <v>-1</v>
      </c>
      <c r="HR17" s="170">
        <f t="shared" si="90"/>
        <v>-1</v>
      </c>
      <c r="HS17" s="170">
        <f t="shared" si="90"/>
        <v>-1</v>
      </c>
      <c r="HT17" s="170">
        <f t="shared" si="90"/>
        <v>-1</v>
      </c>
      <c r="HU17" s="170">
        <f t="shared" si="90"/>
        <v>-1</v>
      </c>
      <c r="HV17" s="170">
        <f t="shared" si="90"/>
        <v>-1</v>
      </c>
      <c r="HW17" s="170">
        <f t="shared" si="90"/>
        <v>-1</v>
      </c>
      <c r="HX17" s="170">
        <f t="shared" si="90"/>
        <v>-1</v>
      </c>
      <c r="HY17" s="170">
        <f t="shared" si="90"/>
        <v>-1</v>
      </c>
      <c r="HZ17" s="170">
        <f t="shared" si="90"/>
        <v>-1</v>
      </c>
      <c r="IA17" s="170">
        <f t="shared" si="90"/>
        <v>-1</v>
      </c>
      <c r="IB17" s="170">
        <f t="shared" si="90"/>
        <v>-1</v>
      </c>
      <c r="IC17" s="170">
        <f t="shared" si="90"/>
        <v>-1</v>
      </c>
      <c r="ID17" s="170">
        <f t="shared" si="90"/>
        <v>-1</v>
      </c>
      <c r="IE17" s="170">
        <f t="shared" si="90"/>
        <v>-1</v>
      </c>
      <c r="IF17" s="170">
        <f t="shared" si="90"/>
        <v>-1</v>
      </c>
      <c r="IG17" s="170">
        <f t="shared" si="90"/>
        <v>-1</v>
      </c>
      <c r="IH17" s="170">
        <f t="shared" si="90"/>
        <v>-1</v>
      </c>
      <c r="II17" s="170">
        <f t="shared" si="90"/>
        <v>-1</v>
      </c>
      <c r="IJ17" s="170">
        <f t="shared" si="90"/>
        <v>-1</v>
      </c>
      <c r="IK17" s="170">
        <f t="shared" si="90"/>
        <v>-1</v>
      </c>
      <c r="IL17" s="170">
        <f t="shared" si="90"/>
        <v>-1</v>
      </c>
      <c r="IM17" s="170">
        <f t="shared" si="90"/>
        <v>-1</v>
      </c>
      <c r="IN17" s="170">
        <f t="shared" si="90"/>
        <v>-1</v>
      </c>
      <c r="IO17" s="170">
        <f t="shared" si="90"/>
        <v>-1</v>
      </c>
      <c r="IP17" s="170">
        <f t="shared" si="90"/>
        <v>-1</v>
      </c>
      <c r="IQ17" s="170">
        <f t="shared" si="90"/>
        <v>-1</v>
      </c>
      <c r="IR17" s="170">
        <f t="shared" si="90"/>
        <v>-1</v>
      </c>
      <c r="IS17" s="170">
        <f t="shared" si="90"/>
        <v>-1</v>
      </c>
      <c r="IT17" s="170">
        <f t="shared" si="90"/>
        <v>-1</v>
      </c>
      <c r="IU17" s="170">
        <f t="shared" si="90"/>
        <v>-1</v>
      </c>
      <c r="IV17" s="170">
        <f t="shared" si="90"/>
        <v>-1</v>
      </c>
      <c r="IW17" s="170">
        <f t="shared" si="90"/>
        <v>-1</v>
      </c>
      <c r="IX17" s="170">
        <f t="shared" ref="IX17:LI17" si="91">(IX14-IX15)/IX15</f>
        <v>-1</v>
      </c>
      <c r="IY17" s="170">
        <f t="shared" si="91"/>
        <v>-1</v>
      </c>
      <c r="IZ17" s="170">
        <f t="shared" si="91"/>
        <v>-1</v>
      </c>
      <c r="JA17" s="170">
        <f t="shared" si="91"/>
        <v>-1</v>
      </c>
      <c r="JB17" s="170">
        <f t="shared" si="91"/>
        <v>-1</v>
      </c>
      <c r="JC17" s="170">
        <f t="shared" si="91"/>
        <v>-1</v>
      </c>
      <c r="JD17" s="170">
        <f t="shared" si="91"/>
        <v>-1</v>
      </c>
      <c r="JE17" s="170">
        <f t="shared" si="91"/>
        <v>-1</v>
      </c>
      <c r="JF17" s="170">
        <f t="shared" si="91"/>
        <v>-1</v>
      </c>
      <c r="JG17" s="170">
        <f t="shared" si="91"/>
        <v>-1</v>
      </c>
      <c r="JH17" s="170">
        <f t="shared" si="91"/>
        <v>-1</v>
      </c>
      <c r="JI17" s="170">
        <f t="shared" si="91"/>
        <v>-1</v>
      </c>
      <c r="JJ17" s="170">
        <f t="shared" si="91"/>
        <v>-1</v>
      </c>
      <c r="JK17" s="170">
        <f t="shared" si="91"/>
        <v>-1</v>
      </c>
      <c r="JL17" s="170">
        <f t="shared" si="91"/>
        <v>-1</v>
      </c>
      <c r="JM17" s="170">
        <f t="shared" si="91"/>
        <v>-1</v>
      </c>
      <c r="JN17" s="170">
        <f t="shared" si="91"/>
        <v>-1</v>
      </c>
      <c r="JO17" s="170">
        <f t="shared" si="91"/>
        <v>-1</v>
      </c>
      <c r="JP17" s="170">
        <f t="shared" si="91"/>
        <v>-1</v>
      </c>
      <c r="JQ17" s="170">
        <f t="shared" si="91"/>
        <v>-1</v>
      </c>
      <c r="JR17" s="170">
        <f t="shared" si="91"/>
        <v>-1</v>
      </c>
      <c r="JS17" s="170">
        <f t="shared" si="91"/>
        <v>-1</v>
      </c>
      <c r="JT17" s="170">
        <f t="shared" si="91"/>
        <v>-1</v>
      </c>
      <c r="JU17" s="170">
        <f t="shared" si="91"/>
        <v>-1</v>
      </c>
      <c r="JV17" s="170">
        <f t="shared" si="91"/>
        <v>-1</v>
      </c>
      <c r="JW17" s="170">
        <f t="shared" si="91"/>
        <v>-1</v>
      </c>
      <c r="JX17" s="170">
        <f t="shared" si="91"/>
        <v>-1</v>
      </c>
      <c r="JY17" s="170">
        <f t="shared" si="91"/>
        <v>-1</v>
      </c>
      <c r="JZ17" s="170">
        <f t="shared" si="91"/>
        <v>-1</v>
      </c>
      <c r="KA17" s="170">
        <f t="shared" si="91"/>
        <v>-1</v>
      </c>
      <c r="KB17" s="170">
        <f t="shared" si="91"/>
        <v>-1</v>
      </c>
      <c r="KC17" s="170">
        <f t="shared" si="91"/>
        <v>-1</v>
      </c>
      <c r="KD17" s="170">
        <f t="shared" si="91"/>
        <v>-1</v>
      </c>
      <c r="KE17" s="170">
        <f t="shared" si="91"/>
        <v>-1</v>
      </c>
      <c r="KF17" s="170">
        <f t="shared" si="91"/>
        <v>-1</v>
      </c>
      <c r="KG17" s="170">
        <f t="shared" si="91"/>
        <v>-1</v>
      </c>
      <c r="KH17" s="170">
        <f t="shared" si="91"/>
        <v>-1</v>
      </c>
      <c r="KI17" s="170">
        <f t="shared" si="91"/>
        <v>-1</v>
      </c>
      <c r="KJ17" s="170">
        <f t="shared" si="91"/>
        <v>-1</v>
      </c>
      <c r="KK17" s="170">
        <f t="shared" si="91"/>
        <v>-1</v>
      </c>
      <c r="KL17" s="170">
        <f t="shared" si="91"/>
        <v>-1</v>
      </c>
      <c r="KM17" s="170">
        <f t="shared" si="91"/>
        <v>-1</v>
      </c>
      <c r="KN17" s="170">
        <f t="shared" si="91"/>
        <v>-1</v>
      </c>
      <c r="KO17" s="170">
        <f t="shared" si="91"/>
        <v>-1</v>
      </c>
      <c r="KP17" s="170">
        <f t="shared" si="91"/>
        <v>-1</v>
      </c>
      <c r="KQ17" s="170">
        <f t="shared" si="91"/>
        <v>-1</v>
      </c>
      <c r="KR17" s="170">
        <f t="shared" si="91"/>
        <v>-1</v>
      </c>
      <c r="KS17" s="170">
        <f t="shared" si="91"/>
        <v>-1</v>
      </c>
      <c r="KT17" s="170">
        <f t="shared" si="91"/>
        <v>-1</v>
      </c>
      <c r="KU17" s="170">
        <f t="shared" si="91"/>
        <v>-1</v>
      </c>
      <c r="KV17" s="170">
        <f t="shared" si="91"/>
        <v>-1</v>
      </c>
      <c r="KW17" s="170">
        <f t="shared" si="91"/>
        <v>-1</v>
      </c>
      <c r="KX17" s="170">
        <f t="shared" si="91"/>
        <v>-1</v>
      </c>
      <c r="KY17" s="170">
        <f t="shared" si="91"/>
        <v>-1</v>
      </c>
      <c r="KZ17" s="170">
        <f t="shared" si="91"/>
        <v>-1</v>
      </c>
      <c r="LA17" s="170">
        <f t="shared" si="91"/>
        <v>-1</v>
      </c>
      <c r="LB17" s="170">
        <f t="shared" si="91"/>
        <v>-1</v>
      </c>
      <c r="LC17" s="170">
        <f t="shared" si="91"/>
        <v>-1</v>
      </c>
      <c r="LD17" s="170">
        <f t="shared" si="91"/>
        <v>-1</v>
      </c>
      <c r="LE17" s="170">
        <f t="shared" si="91"/>
        <v>-1</v>
      </c>
      <c r="LF17" s="170">
        <f t="shared" si="91"/>
        <v>-1</v>
      </c>
      <c r="LG17" s="170">
        <f t="shared" si="91"/>
        <v>-1</v>
      </c>
      <c r="LH17" s="170">
        <f t="shared" si="91"/>
        <v>-1</v>
      </c>
      <c r="LI17" s="170">
        <f t="shared" si="91"/>
        <v>-1</v>
      </c>
      <c r="LJ17" s="170">
        <f t="shared" ref="LJ17:NC17" si="92">(LJ14-LJ15)/LJ15</f>
        <v>-1</v>
      </c>
      <c r="LK17" s="170">
        <f t="shared" si="92"/>
        <v>-1</v>
      </c>
      <c r="LL17" s="170">
        <f t="shared" si="92"/>
        <v>-1</v>
      </c>
      <c r="LM17" s="170">
        <f t="shared" si="92"/>
        <v>-1</v>
      </c>
      <c r="LN17" s="170">
        <f t="shared" si="92"/>
        <v>-1</v>
      </c>
      <c r="LO17" s="170">
        <f t="shared" si="92"/>
        <v>-1</v>
      </c>
      <c r="LP17" s="170">
        <f t="shared" si="92"/>
        <v>-1</v>
      </c>
      <c r="LQ17" s="170">
        <f t="shared" si="92"/>
        <v>-1</v>
      </c>
      <c r="LR17" s="170">
        <f t="shared" si="92"/>
        <v>-1</v>
      </c>
      <c r="LS17" s="170">
        <f t="shared" si="92"/>
        <v>-1</v>
      </c>
      <c r="LT17" s="170">
        <f t="shared" si="92"/>
        <v>-1</v>
      </c>
      <c r="LU17" s="170">
        <f t="shared" si="92"/>
        <v>-1</v>
      </c>
      <c r="LV17" s="170">
        <f t="shared" si="92"/>
        <v>-1</v>
      </c>
      <c r="LW17" s="170">
        <f t="shared" si="92"/>
        <v>-1</v>
      </c>
      <c r="LX17" s="170">
        <f t="shared" si="92"/>
        <v>-1</v>
      </c>
      <c r="LY17" s="170">
        <f t="shared" si="92"/>
        <v>-1</v>
      </c>
      <c r="LZ17" s="170">
        <f t="shared" si="92"/>
        <v>-1</v>
      </c>
      <c r="MA17" s="170">
        <f t="shared" si="92"/>
        <v>-1</v>
      </c>
      <c r="MB17" s="170">
        <f t="shared" si="92"/>
        <v>-1</v>
      </c>
      <c r="MC17" s="170">
        <f t="shared" si="92"/>
        <v>-1</v>
      </c>
      <c r="MD17" s="170">
        <f t="shared" si="92"/>
        <v>-1</v>
      </c>
      <c r="ME17" s="170">
        <f t="shared" si="92"/>
        <v>-1</v>
      </c>
      <c r="MF17" s="170">
        <f t="shared" si="92"/>
        <v>-1</v>
      </c>
      <c r="MG17" s="170">
        <f t="shared" si="92"/>
        <v>-1</v>
      </c>
      <c r="MH17" s="170">
        <f t="shared" si="92"/>
        <v>-1</v>
      </c>
      <c r="MI17" s="170">
        <f t="shared" si="92"/>
        <v>-1</v>
      </c>
      <c r="MJ17" s="170">
        <f t="shared" si="92"/>
        <v>-1</v>
      </c>
      <c r="MK17" s="170">
        <f t="shared" si="92"/>
        <v>-1</v>
      </c>
      <c r="ML17" s="170">
        <f>(ML14-ML15)/ML15</f>
        <v>-1</v>
      </c>
      <c r="MM17" s="170">
        <f t="shared" si="92"/>
        <v>-1</v>
      </c>
      <c r="MN17" s="170">
        <f t="shared" si="92"/>
        <v>-1</v>
      </c>
      <c r="MO17" s="170">
        <f t="shared" si="92"/>
        <v>-1</v>
      </c>
      <c r="MP17" s="170">
        <f t="shared" si="92"/>
        <v>-1</v>
      </c>
      <c r="MQ17" s="170">
        <f t="shared" si="92"/>
        <v>-1</v>
      </c>
      <c r="MR17" s="170">
        <f t="shared" si="92"/>
        <v>-1</v>
      </c>
      <c r="MS17" s="170">
        <f t="shared" si="92"/>
        <v>-1</v>
      </c>
      <c r="MT17" s="170">
        <f t="shared" si="92"/>
        <v>-1</v>
      </c>
      <c r="MU17" s="170">
        <f t="shared" si="92"/>
        <v>-1</v>
      </c>
      <c r="MV17" s="170">
        <f t="shared" si="92"/>
        <v>-1</v>
      </c>
      <c r="MW17" s="170">
        <f t="shared" si="92"/>
        <v>-1</v>
      </c>
      <c r="MX17" s="170">
        <f t="shared" si="92"/>
        <v>-1</v>
      </c>
      <c r="MY17" s="170">
        <f t="shared" si="92"/>
        <v>-1</v>
      </c>
      <c r="MZ17" s="170">
        <f t="shared" si="92"/>
        <v>-1</v>
      </c>
      <c r="NA17" s="170">
        <f t="shared" si="92"/>
        <v>-1</v>
      </c>
      <c r="NB17" s="170">
        <f t="shared" si="92"/>
        <v>-1</v>
      </c>
      <c r="NC17" s="170">
        <f t="shared" si="92"/>
        <v>-1</v>
      </c>
    </row>
    <row r="18" spans="1:367" s="107" customFormat="1" x14ac:dyDescent="0.3">
      <c r="A18" s="100" t="s">
        <v>13</v>
      </c>
      <c r="B18" s="171">
        <f>(B14-B16)/B16</f>
        <v>0.95844903203101295</v>
      </c>
      <c r="C18" s="171">
        <f t="shared" ref="C18:BM18" si="93">(C14-C16)/C16</f>
        <v>-0.33532053845958376</v>
      </c>
      <c r="D18" s="171">
        <f t="shared" si="93"/>
        <v>0.41561317701763778</v>
      </c>
      <c r="E18" s="171">
        <f t="shared" si="93"/>
        <v>0.10711785353076668</v>
      </c>
      <c r="F18" s="171">
        <f t="shared" si="93"/>
        <v>0.70144804995816545</v>
      </c>
      <c r="G18" s="171">
        <f t="shared" si="93"/>
        <v>-6.7250740090248418E-3</v>
      </c>
      <c r="H18" s="171">
        <f t="shared" si="93"/>
        <v>1.5007862657885878</v>
      </c>
      <c r="I18" s="171">
        <f t="shared" si="93"/>
        <v>8.8443147314501258E-2</v>
      </c>
      <c r="J18" s="171">
        <f t="shared" si="93"/>
        <v>0.23394904661327204</v>
      </c>
      <c r="K18" s="171">
        <f t="shared" si="93"/>
        <v>-0.18754560461316311</v>
      </c>
      <c r="L18" s="171">
        <f t="shared" si="93"/>
        <v>0.12131771053642268</v>
      </c>
      <c r="M18" s="171">
        <f t="shared" si="93"/>
        <v>0.46448988478296288</v>
      </c>
      <c r="N18" s="171">
        <f t="shared" si="93"/>
        <v>2.0994643148025998</v>
      </c>
      <c r="O18" s="171">
        <f t="shared" si="93"/>
        <v>0.94783586180255042</v>
      </c>
      <c r="P18" s="171">
        <f t="shared" si="93"/>
        <v>9.1542606314590005E-2</v>
      </c>
      <c r="Q18" s="171">
        <f t="shared" si="93"/>
        <v>0.30074109133091548</v>
      </c>
      <c r="R18" s="171">
        <f t="shared" si="93"/>
        <v>0.84795928279004196</v>
      </c>
      <c r="S18" s="171">
        <f t="shared" si="93"/>
        <v>0.52564605186217372</v>
      </c>
      <c r="T18" s="171">
        <f t="shared" si="93"/>
        <v>0.5695290216451051</v>
      </c>
      <c r="U18" s="171">
        <f t="shared" si="93"/>
        <v>1.0285061448380231</v>
      </c>
      <c r="V18" s="171">
        <f t="shared" si="93"/>
        <v>0.73242816488815121</v>
      </c>
      <c r="W18" s="171">
        <f t="shared" si="93"/>
        <v>0.13674783510789085</v>
      </c>
      <c r="X18" s="171">
        <f t="shared" si="93"/>
        <v>-0.11336218988705253</v>
      </c>
      <c r="Y18" s="171">
        <f t="shared" si="93"/>
        <v>0.4442713407733635</v>
      </c>
      <c r="Z18" s="171">
        <f t="shared" si="93"/>
        <v>-0.12716063207998796</v>
      </c>
      <c r="AA18" s="171">
        <f t="shared" si="93"/>
        <v>-2.6646692810719633E-2</v>
      </c>
      <c r="AB18" s="171">
        <f t="shared" si="93"/>
        <v>0.65825376503841948</v>
      </c>
      <c r="AC18" s="171">
        <f t="shared" si="93"/>
        <v>0.72568158804452476</v>
      </c>
      <c r="AD18" s="171">
        <f t="shared" si="93"/>
        <v>0.86089881005255342</v>
      </c>
      <c r="AE18" s="171">
        <f t="shared" si="93"/>
        <v>1.1935998825896383</v>
      </c>
      <c r="AF18" s="171">
        <f t="shared" si="93"/>
        <v>-1.8378900038907331E-4</v>
      </c>
      <c r="AG18" s="171">
        <f t="shared" si="93"/>
        <v>0.88594316108092397</v>
      </c>
      <c r="AH18" s="171">
        <f t="shared" si="93"/>
        <v>-0.11498710655213873</v>
      </c>
      <c r="AI18" s="171">
        <f t="shared" si="93"/>
        <v>-7.9937340196315908E-4</v>
      </c>
      <c r="AJ18" s="171">
        <f t="shared" si="93"/>
        <v>0.18015299852439087</v>
      </c>
      <c r="AK18" s="171">
        <f t="shared" si="93"/>
        <v>0.11249994570176354</v>
      </c>
      <c r="AL18" s="171">
        <f t="shared" si="93"/>
        <v>0.17900499381403662</v>
      </c>
      <c r="AM18" s="171">
        <f t="shared" si="93"/>
        <v>0.41524462052863637</v>
      </c>
      <c r="AN18" s="171">
        <f t="shared" si="93"/>
        <v>1.0885622720637176</v>
      </c>
      <c r="AO18" s="171">
        <f t="shared" si="93"/>
        <v>0.27802031947249667</v>
      </c>
      <c r="AP18" s="171">
        <f t="shared" si="93"/>
        <v>-0.35606645716594104</v>
      </c>
      <c r="AQ18" s="171">
        <f t="shared" si="93"/>
        <v>-0.11591898389741852</v>
      </c>
      <c r="AR18" s="171">
        <f t="shared" si="93"/>
        <v>0.26895940761198872</v>
      </c>
      <c r="AS18" s="171">
        <f t="shared" si="93"/>
        <v>0.69563725744653981</v>
      </c>
      <c r="AT18" s="171">
        <f t="shared" si="93"/>
        <v>-3.1656357070825029E-2</v>
      </c>
      <c r="AU18" s="171">
        <f t="shared" si="93"/>
        <v>0.92104408523374126</v>
      </c>
      <c r="AV18" s="171">
        <f t="shared" si="93"/>
        <v>0.86051019231634618</v>
      </c>
      <c r="AW18" s="171">
        <f t="shared" si="93"/>
        <v>0.8301374282949231</v>
      </c>
      <c r="AX18" s="171">
        <f t="shared" si="93"/>
        <v>0.37924504892323935</v>
      </c>
      <c r="AY18" s="171">
        <f t="shared" si="93"/>
        <v>1.5816486952892308</v>
      </c>
      <c r="AZ18" s="171">
        <f t="shared" si="93"/>
        <v>0.59371543045443398</v>
      </c>
      <c r="BA18" s="171">
        <f t="shared" si="93"/>
        <v>0.11865154655942849</v>
      </c>
      <c r="BB18" s="171">
        <f t="shared" si="93"/>
        <v>0.64861975161521068</v>
      </c>
      <c r="BC18" s="171">
        <f t="shared" si="93"/>
        <v>0.44896552563339048</v>
      </c>
      <c r="BD18" s="171">
        <f t="shared" si="93"/>
        <v>0.41519122819235232</v>
      </c>
      <c r="BE18" s="171">
        <f t="shared" si="93"/>
        <v>0.70570998799809226</v>
      </c>
      <c r="BF18" s="171">
        <f t="shared" si="93"/>
        <v>0.14850591595702381</v>
      </c>
      <c r="BG18" s="171">
        <f t="shared" si="93"/>
        <v>-0.29162633281300232</v>
      </c>
      <c r="BH18" s="171">
        <f t="shared" si="93"/>
        <v>-0.16316080663820326</v>
      </c>
      <c r="BI18" s="171">
        <f t="shared" si="93"/>
        <v>0.83050129492395797</v>
      </c>
      <c r="BJ18" s="171">
        <f t="shared" si="93"/>
        <v>0.21014931450998001</v>
      </c>
      <c r="BK18" s="171">
        <f t="shared" si="93"/>
        <v>0.85242299918037534</v>
      </c>
      <c r="BL18" s="171">
        <f t="shared" si="93"/>
        <v>0.42435483581949746</v>
      </c>
      <c r="BM18" s="171">
        <f t="shared" si="93"/>
        <v>-0.17417260573811963</v>
      </c>
      <c r="BN18" s="171">
        <f t="shared" ref="BN18:DY18" si="94">(BN14-BN16)/BN16</f>
        <v>0.35370009524800355</v>
      </c>
      <c r="BO18" s="171">
        <f t="shared" si="94"/>
        <v>2.0899895165135532E-2</v>
      </c>
      <c r="BP18" s="171">
        <f t="shared" si="94"/>
        <v>0.4523915840602587</v>
      </c>
      <c r="BQ18" s="171">
        <f t="shared" si="94"/>
        <v>0.66198330315257847</v>
      </c>
      <c r="BR18" s="171">
        <f t="shared" si="94"/>
        <v>-0.13304433760654197</v>
      </c>
      <c r="BS18" s="171">
        <f t="shared" si="94"/>
        <v>0.14019156719330711</v>
      </c>
      <c r="BT18" s="171">
        <f t="shared" si="94"/>
        <v>0.396754951077742</v>
      </c>
      <c r="BU18" s="171">
        <f t="shared" si="94"/>
        <v>0.67480895417826325</v>
      </c>
      <c r="BV18" s="171">
        <f t="shared" si="94"/>
        <v>0.20473785155641064</v>
      </c>
      <c r="BW18" s="171">
        <f t="shared" si="94"/>
        <v>5.6846350524316261E-2</v>
      </c>
      <c r="BX18" s="171">
        <f t="shared" si="94"/>
        <v>5.8935240137415468E-2</v>
      </c>
      <c r="BY18" s="171">
        <f t="shared" si="94"/>
        <v>1.0716081916536939</v>
      </c>
      <c r="BZ18" s="171">
        <f t="shared" si="94"/>
        <v>0.14204908814736303</v>
      </c>
      <c r="CA18" s="171">
        <f t="shared" si="94"/>
        <v>-0.23108531199643351</v>
      </c>
      <c r="CB18" s="171">
        <f t="shared" si="94"/>
        <v>-3.7406294321224297E-2</v>
      </c>
      <c r="CC18" s="171">
        <f t="shared" si="94"/>
        <v>-8.0442678064978498E-2</v>
      </c>
      <c r="CD18" s="171">
        <f t="shared" si="94"/>
        <v>0.21930924562215359</v>
      </c>
      <c r="CE18" s="171">
        <f t="shared" si="94"/>
        <v>0.68177657075969655</v>
      </c>
      <c r="CF18" s="171">
        <f t="shared" si="94"/>
        <v>0.62016431022608076</v>
      </c>
      <c r="CG18" s="171">
        <f t="shared" si="94"/>
        <v>0.83506828163384872</v>
      </c>
      <c r="CH18" s="171">
        <f t="shared" si="94"/>
        <v>0.4275432189168914</v>
      </c>
      <c r="CI18" s="171">
        <f t="shared" si="94"/>
        <v>1.5382593543803421E-2</v>
      </c>
      <c r="CJ18" s="171">
        <f t="shared" si="94"/>
        <v>0.44667641273138808</v>
      </c>
      <c r="CK18" s="171">
        <f t="shared" si="94"/>
        <v>0.13146263422540674</v>
      </c>
      <c r="CL18" s="171">
        <f t="shared" si="94"/>
        <v>1.6003925696896422</v>
      </c>
      <c r="CM18" s="171">
        <f t="shared" ref="CM18" si="95">(CM14-CM16)/CM16</f>
        <v>9.9938801745218214E-2</v>
      </c>
      <c r="CN18" s="171">
        <f t="shared" si="94"/>
        <v>0.56993984252653196</v>
      </c>
      <c r="CO18" s="171">
        <f t="shared" si="94"/>
        <v>-0.10532949497084289</v>
      </c>
      <c r="CP18" s="171">
        <f t="shared" si="94"/>
        <v>0.28466079532611244</v>
      </c>
      <c r="CQ18" s="171">
        <f t="shared" si="94"/>
        <v>0.30584481598621899</v>
      </c>
      <c r="CR18" s="171">
        <f t="shared" si="94"/>
        <v>-4.5102165444266791E-3</v>
      </c>
      <c r="CS18" s="171">
        <f t="shared" si="94"/>
        <v>3.1907038000099917E-4</v>
      </c>
      <c r="CT18" s="171">
        <f t="shared" si="94"/>
        <v>-6.3334426811782071E-2</v>
      </c>
      <c r="CU18" s="171">
        <f t="shared" si="94"/>
        <v>-0.15994012805086746</v>
      </c>
      <c r="CV18" s="171">
        <f t="shared" si="94"/>
        <v>7.2904314310799134E-2</v>
      </c>
      <c r="CW18" s="171">
        <f t="shared" si="94"/>
        <v>0.10775392336429268</v>
      </c>
      <c r="CX18" s="171">
        <f t="shared" si="94"/>
        <v>7.6221630981077662E-3</v>
      </c>
      <c r="CY18" s="171">
        <f t="shared" si="94"/>
        <v>0.2579184795378569</v>
      </c>
      <c r="CZ18" s="171">
        <f t="shared" si="94"/>
        <v>-5.5022846419154274E-2</v>
      </c>
      <c r="DA18" s="171">
        <f t="shared" si="94"/>
        <v>0.55771009680583827</v>
      </c>
      <c r="DB18" s="171">
        <f t="shared" si="94"/>
        <v>0.10635424387209741</v>
      </c>
      <c r="DC18" s="171">
        <f t="shared" si="94"/>
        <v>0.40267609667628024</v>
      </c>
      <c r="DD18" s="171">
        <f t="shared" si="94"/>
        <v>-0.14512634875327834</v>
      </c>
      <c r="DE18" s="171">
        <f t="shared" si="94"/>
        <v>7.7490524137016806E-2</v>
      </c>
      <c r="DF18" s="171">
        <f t="shared" si="94"/>
        <v>6.089651182655479E-2</v>
      </c>
      <c r="DG18" s="171">
        <f t="shared" si="94"/>
        <v>0.37461702730186169</v>
      </c>
      <c r="DH18" s="171">
        <f t="shared" si="94"/>
        <v>-0.30409518444515782</v>
      </c>
      <c r="DI18" s="171">
        <f t="shared" si="94"/>
        <v>-0.22704876842014202</v>
      </c>
      <c r="DJ18" s="171">
        <f t="shared" si="94"/>
        <v>-5.6434079203213895E-2</v>
      </c>
      <c r="DK18" s="171">
        <f t="shared" si="94"/>
        <v>0.24299664540184396</v>
      </c>
      <c r="DL18" s="171">
        <f t="shared" si="94"/>
        <v>0.66772451744401107</v>
      </c>
      <c r="DM18" s="171">
        <f t="shared" si="94"/>
        <v>0.31593975206797398</v>
      </c>
      <c r="DN18" s="171">
        <f t="shared" si="94"/>
        <v>0.10121042593472379</v>
      </c>
      <c r="DO18" s="171">
        <f t="shared" si="94"/>
        <v>0.98490371540096766</v>
      </c>
      <c r="DP18" s="171">
        <f t="shared" si="94"/>
        <v>-7.2091957346810493E-3</v>
      </c>
      <c r="DQ18" s="171">
        <f t="shared" si="94"/>
        <v>2.4855138276582742E-2</v>
      </c>
      <c r="DR18" s="171">
        <f t="shared" si="94"/>
        <v>4.092763095436356E-2</v>
      </c>
      <c r="DS18" s="171">
        <f t="shared" si="94"/>
        <v>1.7100749263253716</v>
      </c>
      <c r="DT18" s="171">
        <f t="shared" si="94"/>
        <v>0.94809886694228995</v>
      </c>
      <c r="DU18" s="171">
        <f t="shared" si="94"/>
        <v>-9.2654073034452514E-2</v>
      </c>
      <c r="DV18" s="171">
        <f t="shared" si="94"/>
        <v>0.31538504315492233</v>
      </c>
      <c r="DW18" s="171">
        <f t="shared" si="94"/>
        <v>-3.201165256952862E-2</v>
      </c>
      <c r="DX18" s="171">
        <f t="shared" si="94"/>
        <v>5.0283717643659145E-2</v>
      </c>
      <c r="DY18" s="171">
        <f t="shared" si="94"/>
        <v>0.84038794071426159</v>
      </c>
      <c r="DZ18" s="171">
        <f t="shared" ref="DZ18:GK18" si="96">(DZ14-DZ16)/DZ16</f>
        <v>-0.17994552026947308</v>
      </c>
      <c r="EA18" s="171">
        <f t="shared" si="96"/>
        <v>-1.3779628940082932E-2</v>
      </c>
      <c r="EB18" s="171">
        <f t="shared" si="96"/>
        <v>-9.8746933865258749E-2</v>
      </c>
      <c r="EC18" s="171">
        <f t="shared" si="96"/>
        <v>3.5095996206273061</v>
      </c>
      <c r="ED18" s="171">
        <f t="shared" si="96"/>
        <v>2.0510198892342872</v>
      </c>
      <c r="EE18" s="171">
        <f t="shared" si="96"/>
        <v>1.0032976294338563</v>
      </c>
      <c r="EF18" s="171">
        <f t="shared" si="96"/>
        <v>5.7722164255855725E-2</v>
      </c>
      <c r="EG18" s="171">
        <f t="shared" si="96"/>
        <v>0.4989869542831783</v>
      </c>
      <c r="EH18" s="171">
        <f t="shared" si="96"/>
        <v>-0.29477659946084583</v>
      </c>
      <c r="EI18" s="171">
        <f t="shared" si="96"/>
        <v>1.5519486631734578</v>
      </c>
      <c r="EJ18" s="171">
        <f t="shared" si="96"/>
        <v>0.10902431552978208</v>
      </c>
      <c r="EK18" s="171">
        <f t="shared" si="96"/>
        <v>0.74402355369502549</v>
      </c>
      <c r="EL18" s="171">
        <f t="shared" si="96"/>
        <v>-5.0148072566442506E-2</v>
      </c>
      <c r="EM18" s="171">
        <f t="shared" si="96"/>
        <v>-2.3444403069397709E-2</v>
      </c>
      <c r="EN18" s="171">
        <f t="shared" si="96"/>
        <v>0.30078321564256916</v>
      </c>
      <c r="EO18" s="171">
        <f t="shared" si="96"/>
        <v>0.39319934063640155</v>
      </c>
      <c r="EP18" s="171">
        <f t="shared" si="96"/>
        <v>0.4186397046092401</v>
      </c>
      <c r="EQ18" s="171">
        <f t="shared" si="96"/>
        <v>0.70757866269362457</v>
      </c>
      <c r="ER18" s="171">
        <f t="shared" si="96"/>
        <v>0.28539082863477372</v>
      </c>
      <c r="ES18" s="171">
        <f t="shared" si="96"/>
        <v>0.49211625669525416</v>
      </c>
      <c r="ET18" s="171">
        <f t="shared" si="96"/>
        <v>0.11012872308329648</v>
      </c>
      <c r="EU18" s="171">
        <f t="shared" si="96"/>
        <v>0.42466556582588288</v>
      </c>
      <c r="EV18" s="171">
        <f t="shared" si="96"/>
        <v>-0.53399406457933618</v>
      </c>
      <c r="EW18" s="171">
        <f t="shared" si="96"/>
        <v>0.2596870445965283</v>
      </c>
      <c r="EX18" s="171">
        <f t="shared" si="96"/>
        <v>0.28048011897263775</v>
      </c>
      <c r="EY18" s="171">
        <f t="shared" si="96"/>
        <v>-3.3402975450734181E-2</v>
      </c>
      <c r="EZ18" s="171">
        <f t="shared" si="96"/>
        <v>0.13346561479595409</v>
      </c>
      <c r="FA18" s="171">
        <f t="shared" si="96"/>
        <v>0.19820151043014295</v>
      </c>
      <c r="FB18" s="171">
        <f t="shared" si="96"/>
        <v>2.852077964922398E-2</v>
      </c>
      <c r="FC18" s="171">
        <f t="shared" si="96"/>
        <v>0.1461813256380777</v>
      </c>
      <c r="FD18" s="171">
        <f t="shared" si="96"/>
        <v>-0.37557798862236508</v>
      </c>
      <c r="FE18" s="171">
        <f t="shared" si="96"/>
        <v>0.93562095384680855</v>
      </c>
      <c r="FF18" s="171">
        <f t="shared" si="96"/>
        <v>0.44322341416762207</v>
      </c>
      <c r="FG18" s="171">
        <f t="shared" si="96"/>
        <v>0.56224330397945932</v>
      </c>
      <c r="FH18" s="171">
        <f t="shared" si="96"/>
        <v>-0.23517446362909672</v>
      </c>
      <c r="FI18" s="171">
        <f t="shared" si="96"/>
        <v>0.12092855273627538</v>
      </c>
      <c r="FJ18" s="171">
        <f t="shared" si="96"/>
        <v>-0.48795778308280713</v>
      </c>
      <c r="FK18" s="171">
        <f t="shared" si="96"/>
        <v>-0.22104417169181398</v>
      </c>
      <c r="FL18" s="171">
        <f t="shared" si="96"/>
        <v>0.45923670238063274</v>
      </c>
      <c r="FM18" s="171">
        <f t="shared" si="96"/>
        <v>-0.37118957154131527</v>
      </c>
      <c r="FN18" s="171">
        <f t="shared" si="96"/>
        <v>-0.27568272973747399</v>
      </c>
      <c r="FO18" s="171">
        <f t="shared" si="96"/>
        <v>-6.4237457866719722E-2</v>
      </c>
      <c r="FP18" s="171">
        <f t="shared" si="96"/>
        <v>0.15787011992859523</v>
      </c>
      <c r="FQ18" s="171">
        <f>(FQ14-FQ16)/FQ16</f>
        <v>0.6321855523106289</v>
      </c>
      <c r="FR18" s="171">
        <f t="shared" si="96"/>
        <v>-0.1718713160762714</v>
      </c>
      <c r="FS18" s="171">
        <f t="shared" si="96"/>
        <v>0.38883673275086961</v>
      </c>
      <c r="FT18" s="171">
        <f t="shared" si="96"/>
        <v>0.18358778051899066</v>
      </c>
      <c r="FU18" s="171">
        <f t="shared" si="96"/>
        <v>0.41145599699312507</v>
      </c>
      <c r="FV18" s="171">
        <f t="shared" si="96"/>
        <v>9.8855729458623129E-2</v>
      </c>
      <c r="FW18" s="171">
        <f t="shared" si="96"/>
        <v>0.46695852124819776</v>
      </c>
      <c r="FX18" s="171">
        <f t="shared" si="96"/>
        <v>0.58568196256263594</v>
      </c>
      <c r="FY18" s="171">
        <f t="shared" si="96"/>
        <v>0.9263326086127659</v>
      </c>
      <c r="FZ18" s="171">
        <f t="shared" si="96"/>
        <v>1.5019969719930679</v>
      </c>
      <c r="GA18" s="171">
        <f t="shared" si="96"/>
        <v>0.8044248529603546</v>
      </c>
      <c r="GB18" s="171">
        <f t="shared" si="96"/>
        <v>1.4937044091182494</v>
      </c>
      <c r="GC18" s="171">
        <f t="shared" si="96"/>
        <v>0.63002757844204182</v>
      </c>
      <c r="GD18" s="171">
        <f t="shared" si="96"/>
        <v>0.92475078394231025</v>
      </c>
      <c r="GE18" s="171">
        <f t="shared" si="96"/>
        <v>0.19923358034016869</v>
      </c>
      <c r="GF18" s="171">
        <f t="shared" si="96"/>
        <v>0.61126980583596946</v>
      </c>
      <c r="GG18" s="171">
        <f t="shared" si="96"/>
        <v>-0.15287400320248312</v>
      </c>
      <c r="GH18" s="171">
        <f t="shared" si="96"/>
        <v>0.12593678454745297</v>
      </c>
      <c r="GI18" s="171">
        <f t="shared" si="96"/>
        <v>-0.34941239433194915</v>
      </c>
      <c r="GJ18" s="171">
        <f t="shared" si="96"/>
        <v>0.15705030722596414</v>
      </c>
      <c r="GK18" s="171">
        <f t="shared" si="96"/>
        <v>0.44664044873337516</v>
      </c>
      <c r="GL18" s="171">
        <f t="shared" ref="GL18:IW18" si="97">(GL14-GL16)/GL16</f>
        <v>0.14695848431969122</v>
      </c>
      <c r="GM18" s="171">
        <f t="shared" si="97"/>
        <v>0.79472621604582017</v>
      </c>
      <c r="GN18" s="171">
        <f t="shared" si="97"/>
        <v>0.28967161929221735</v>
      </c>
      <c r="GO18" s="171">
        <f t="shared" si="97"/>
        <v>0.46766823447800143</v>
      </c>
      <c r="GP18" s="171">
        <f t="shared" si="97"/>
        <v>0.17743373202636109</v>
      </c>
      <c r="GQ18" s="171">
        <f t="shared" si="97"/>
        <v>9.0904802294238099E-2</v>
      </c>
      <c r="GR18" s="171">
        <f t="shared" si="97"/>
        <v>-1.6759025405620968E-2</v>
      </c>
      <c r="GS18" s="171">
        <f t="shared" si="97"/>
        <v>6.957178157286064E-3</v>
      </c>
      <c r="GT18" s="171">
        <f t="shared" si="97"/>
        <v>-0.17276716709810513</v>
      </c>
      <c r="GU18" s="171">
        <f t="shared" si="97"/>
        <v>-0.37071452290129392</v>
      </c>
      <c r="GV18" s="171">
        <f t="shared" si="97"/>
        <v>-0.4105326746876975</v>
      </c>
      <c r="GW18" s="171">
        <f t="shared" si="97"/>
        <v>0.37417222361139918</v>
      </c>
      <c r="GX18" s="171">
        <f t="shared" si="97"/>
        <v>0.46577789484474352</v>
      </c>
      <c r="GY18" s="171">
        <f t="shared" si="97"/>
        <v>7.5036021886573281E-2</v>
      </c>
      <c r="GZ18" s="171">
        <f t="shared" si="97"/>
        <v>-0.14171197902210558</v>
      </c>
      <c r="HA18" s="171">
        <f t="shared" si="97"/>
        <v>8.9634251525585351E-2</v>
      </c>
      <c r="HB18" s="171">
        <f t="shared" si="97"/>
        <v>1.5038806200897393E-2</v>
      </c>
      <c r="HC18" s="171">
        <f t="shared" si="97"/>
        <v>0.66079910092197858</v>
      </c>
      <c r="HD18" s="171">
        <f t="shared" si="97"/>
        <v>-1</v>
      </c>
      <c r="HE18" s="171">
        <f t="shared" si="97"/>
        <v>-1</v>
      </c>
      <c r="HF18" s="171">
        <f t="shared" si="97"/>
        <v>-1</v>
      </c>
      <c r="HG18" s="171">
        <f t="shared" si="97"/>
        <v>-1</v>
      </c>
      <c r="HH18" s="171">
        <f t="shared" si="97"/>
        <v>-1</v>
      </c>
      <c r="HI18" s="171">
        <f t="shared" si="97"/>
        <v>-1</v>
      </c>
      <c r="HJ18" s="171">
        <f t="shared" si="97"/>
        <v>-1</v>
      </c>
      <c r="HK18" s="171">
        <f t="shared" si="97"/>
        <v>-1</v>
      </c>
      <c r="HL18" s="171">
        <f t="shared" si="97"/>
        <v>-1</v>
      </c>
      <c r="HM18" s="171">
        <f t="shared" si="97"/>
        <v>-1</v>
      </c>
      <c r="HN18" s="171">
        <f t="shared" si="97"/>
        <v>-1</v>
      </c>
      <c r="HO18" s="171">
        <f t="shared" si="97"/>
        <v>-1</v>
      </c>
      <c r="HP18" s="171">
        <f t="shared" si="97"/>
        <v>-1</v>
      </c>
      <c r="HQ18" s="171">
        <f t="shared" si="97"/>
        <v>-1</v>
      </c>
      <c r="HR18" s="171">
        <f t="shared" si="97"/>
        <v>-1</v>
      </c>
      <c r="HS18" s="171">
        <f t="shared" si="97"/>
        <v>-1</v>
      </c>
      <c r="HT18" s="171">
        <f t="shared" si="97"/>
        <v>-1</v>
      </c>
      <c r="HU18" s="171">
        <f t="shared" si="97"/>
        <v>-1</v>
      </c>
      <c r="HV18" s="171">
        <f t="shared" si="97"/>
        <v>-1</v>
      </c>
      <c r="HW18" s="171">
        <f t="shared" si="97"/>
        <v>-1</v>
      </c>
      <c r="HX18" s="171">
        <f t="shared" si="97"/>
        <v>-1</v>
      </c>
      <c r="HY18" s="171">
        <f t="shared" si="97"/>
        <v>-1</v>
      </c>
      <c r="HZ18" s="171">
        <f t="shared" si="97"/>
        <v>-1</v>
      </c>
      <c r="IA18" s="171">
        <f t="shared" si="97"/>
        <v>-1</v>
      </c>
      <c r="IB18" s="171">
        <f t="shared" si="97"/>
        <v>-1</v>
      </c>
      <c r="IC18" s="171">
        <f t="shared" si="97"/>
        <v>-1</v>
      </c>
      <c r="ID18" s="171">
        <f t="shared" si="97"/>
        <v>-1</v>
      </c>
      <c r="IE18" s="171">
        <f t="shared" si="97"/>
        <v>-1</v>
      </c>
      <c r="IF18" s="171">
        <f t="shared" si="97"/>
        <v>-1</v>
      </c>
      <c r="IG18" s="171">
        <f t="shared" si="97"/>
        <v>-1</v>
      </c>
      <c r="IH18" s="171">
        <f t="shared" si="97"/>
        <v>-1</v>
      </c>
      <c r="II18" s="171">
        <f t="shared" si="97"/>
        <v>-1</v>
      </c>
      <c r="IJ18" s="171">
        <f t="shared" si="97"/>
        <v>-1</v>
      </c>
      <c r="IK18" s="171">
        <f t="shared" si="97"/>
        <v>-1</v>
      </c>
      <c r="IL18" s="171">
        <f t="shared" si="97"/>
        <v>-1</v>
      </c>
      <c r="IM18" s="171">
        <f t="shared" si="97"/>
        <v>-1</v>
      </c>
      <c r="IN18" s="171">
        <f t="shared" si="97"/>
        <v>-1</v>
      </c>
      <c r="IO18" s="171">
        <f t="shared" si="97"/>
        <v>-1</v>
      </c>
      <c r="IP18" s="171">
        <f t="shared" si="97"/>
        <v>-1</v>
      </c>
      <c r="IQ18" s="171">
        <f t="shared" si="97"/>
        <v>-1</v>
      </c>
      <c r="IR18" s="171">
        <f t="shared" si="97"/>
        <v>-1</v>
      </c>
      <c r="IS18" s="171">
        <f t="shared" si="97"/>
        <v>-1</v>
      </c>
      <c r="IT18" s="171">
        <f t="shared" si="97"/>
        <v>-1</v>
      </c>
      <c r="IU18" s="171">
        <f t="shared" si="97"/>
        <v>-1</v>
      </c>
      <c r="IV18" s="171">
        <f t="shared" si="97"/>
        <v>-1</v>
      </c>
      <c r="IW18" s="171">
        <f t="shared" si="97"/>
        <v>-1</v>
      </c>
      <c r="IX18" s="171">
        <f t="shared" ref="IX18:LI18" si="98">(IX14-IX16)/IX16</f>
        <v>-1</v>
      </c>
      <c r="IY18" s="171">
        <f t="shared" si="98"/>
        <v>-1</v>
      </c>
      <c r="IZ18" s="171">
        <f t="shared" si="98"/>
        <v>-1</v>
      </c>
      <c r="JA18" s="171">
        <f t="shared" si="98"/>
        <v>-1</v>
      </c>
      <c r="JB18" s="171">
        <f t="shared" si="98"/>
        <v>-1</v>
      </c>
      <c r="JC18" s="171">
        <f t="shared" si="98"/>
        <v>-1</v>
      </c>
      <c r="JD18" s="171">
        <f t="shared" si="98"/>
        <v>-1</v>
      </c>
      <c r="JE18" s="171">
        <f t="shared" si="98"/>
        <v>-1</v>
      </c>
      <c r="JF18" s="171">
        <f t="shared" si="98"/>
        <v>-1</v>
      </c>
      <c r="JG18" s="171">
        <f t="shared" si="98"/>
        <v>-1</v>
      </c>
      <c r="JH18" s="171">
        <f t="shared" si="98"/>
        <v>-1</v>
      </c>
      <c r="JI18" s="171">
        <f t="shared" si="98"/>
        <v>-1</v>
      </c>
      <c r="JJ18" s="171">
        <f t="shared" si="98"/>
        <v>-1</v>
      </c>
      <c r="JK18" s="171">
        <f t="shared" si="98"/>
        <v>-1</v>
      </c>
      <c r="JL18" s="171">
        <f t="shared" si="98"/>
        <v>-1</v>
      </c>
      <c r="JM18" s="171">
        <f t="shared" si="98"/>
        <v>-1</v>
      </c>
      <c r="JN18" s="171">
        <f t="shared" si="98"/>
        <v>-1</v>
      </c>
      <c r="JO18" s="171">
        <f t="shared" si="98"/>
        <v>-1</v>
      </c>
      <c r="JP18" s="171">
        <f t="shared" si="98"/>
        <v>-1</v>
      </c>
      <c r="JQ18" s="171">
        <f t="shared" si="98"/>
        <v>-1</v>
      </c>
      <c r="JR18" s="171">
        <f t="shared" si="98"/>
        <v>-1</v>
      </c>
      <c r="JS18" s="171">
        <f t="shared" si="98"/>
        <v>-1</v>
      </c>
      <c r="JT18" s="171">
        <f t="shared" si="98"/>
        <v>-1</v>
      </c>
      <c r="JU18" s="171">
        <f t="shared" si="98"/>
        <v>-1</v>
      </c>
      <c r="JV18" s="171">
        <f t="shared" si="98"/>
        <v>-1</v>
      </c>
      <c r="JW18" s="171">
        <f t="shared" si="98"/>
        <v>-1</v>
      </c>
      <c r="JX18" s="171">
        <f t="shared" si="98"/>
        <v>-1</v>
      </c>
      <c r="JY18" s="171">
        <f t="shared" si="98"/>
        <v>-1</v>
      </c>
      <c r="JZ18" s="171">
        <f t="shared" si="98"/>
        <v>-1</v>
      </c>
      <c r="KA18" s="171">
        <f t="shared" si="98"/>
        <v>-1</v>
      </c>
      <c r="KB18" s="171">
        <f t="shared" si="98"/>
        <v>-1</v>
      </c>
      <c r="KC18" s="171">
        <f t="shared" si="98"/>
        <v>-1</v>
      </c>
      <c r="KD18" s="171">
        <f t="shared" si="98"/>
        <v>-1</v>
      </c>
      <c r="KE18" s="171">
        <f t="shared" si="98"/>
        <v>-1</v>
      </c>
      <c r="KF18" s="171">
        <f t="shared" si="98"/>
        <v>-1</v>
      </c>
      <c r="KG18" s="171">
        <f t="shared" si="98"/>
        <v>-1</v>
      </c>
      <c r="KH18" s="171">
        <f t="shared" si="98"/>
        <v>-1</v>
      </c>
      <c r="KI18" s="171">
        <f t="shared" si="98"/>
        <v>-1</v>
      </c>
      <c r="KJ18" s="171">
        <f t="shared" si="98"/>
        <v>-1</v>
      </c>
      <c r="KK18" s="171">
        <f t="shared" si="98"/>
        <v>-1</v>
      </c>
      <c r="KL18" s="171">
        <f t="shared" si="98"/>
        <v>-1</v>
      </c>
      <c r="KM18" s="171">
        <f t="shared" si="98"/>
        <v>-1</v>
      </c>
      <c r="KN18" s="171">
        <f t="shared" si="98"/>
        <v>-1</v>
      </c>
      <c r="KO18" s="171">
        <f t="shared" si="98"/>
        <v>-1</v>
      </c>
      <c r="KP18" s="171">
        <f t="shared" si="98"/>
        <v>-1</v>
      </c>
      <c r="KQ18" s="171">
        <f t="shared" si="98"/>
        <v>-1</v>
      </c>
      <c r="KR18" s="171">
        <f t="shared" si="98"/>
        <v>-1</v>
      </c>
      <c r="KS18" s="171">
        <f t="shared" si="98"/>
        <v>-1</v>
      </c>
      <c r="KT18" s="171">
        <f t="shared" si="98"/>
        <v>-1</v>
      </c>
      <c r="KU18" s="171">
        <f t="shared" si="98"/>
        <v>-1</v>
      </c>
      <c r="KV18" s="171">
        <f t="shared" si="98"/>
        <v>-1</v>
      </c>
      <c r="KW18" s="171">
        <f t="shared" si="98"/>
        <v>-1</v>
      </c>
      <c r="KX18" s="171">
        <f t="shared" si="98"/>
        <v>-1</v>
      </c>
      <c r="KY18" s="171">
        <f t="shared" si="98"/>
        <v>-1</v>
      </c>
      <c r="KZ18" s="171">
        <f t="shared" si="98"/>
        <v>-1</v>
      </c>
      <c r="LA18" s="171">
        <f t="shared" si="98"/>
        <v>-1</v>
      </c>
      <c r="LB18" s="171">
        <f t="shared" si="98"/>
        <v>-1</v>
      </c>
      <c r="LC18" s="171">
        <f t="shared" si="98"/>
        <v>-1</v>
      </c>
      <c r="LD18" s="171">
        <f t="shared" si="98"/>
        <v>-1</v>
      </c>
      <c r="LE18" s="171">
        <f t="shared" si="98"/>
        <v>-1</v>
      </c>
      <c r="LF18" s="171">
        <f t="shared" si="98"/>
        <v>-1</v>
      </c>
      <c r="LG18" s="171">
        <f t="shared" si="98"/>
        <v>-1</v>
      </c>
      <c r="LH18" s="171">
        <f t="shared" si="98"/>
        <v>-1</v>
      </c>
      <c r="LI18" s="171">
        <f t="shared" si="98"/>
        <v>-1</v>
      </c>
      <c r="LJ18" s="171">
        <f t="shared" ref="LJ18:NC18" si="99">(LJ14-LJ16)/LJ16</f>
        <v>-1</v>
      </c>
      <c r="LK18" s="171">
        <f t="shared" si="99"/>
        <v>-1</v>
      </c>
      <c r="LL18" s="171">
        <f t="shared" si="99"/>
        <v>-1</v>
      </c>
      <c r="LM18" s="171">
        <f t="shared" si="99"/>
        <v>-1</v>
      </c>
      <c r="LN18" s="171">
        <f t="shared" si="99"/>
        <v>-1</v>
      </c>
      <c r="LO18" s="171">
        <f t="shared" si="99"/>
        <v>-1</v>
      </c>
      <c r="LP18" s="171">
        <f t="shared" si="99"/>
        <v>-1</v>
      </c>
      <c r="LQ18" s="171">
        <f t="shared" si="99"/>
        <v>-1</v>
      </c>
      <c r="LR18" s="171">
        <f t="shared" si="99"/>
        <v>-1</v>
      </c>
      <c r="LS18" s="171">
        <f t="shared" si="99"/>
        <v>-1</v>
      </c>
      <c r="LT18" s="171">
        <f t="shared" si="99"/>
        <v>-1</v>
      </c>
      <c r="LU18" s="171">
        <f t="shared" si="99"/>
        <v>-1</v>
      </c>
      <c r="LV18" s="171">
        <f t="shared" si="99"/>
        <v>-1</v>
      </c>
      <c r="LW18" s="171">
        <f t="shared" si="99"/>
        <v>-1</v>
      </c>
      <c r="LX18" s="171">
        <f t="shared" si="99"/>
        <v>-1</v>
      </c>
      <c r="LY18" s="171">
        <f t="shared" si="99"/>
        <v>-1</v>
      </c>
      <c r="LZ18" s="171">
        <f t="shared" si="99"/>
        <v>-1</v>
      </c>
      <c r="MA18" s="171">
        <f t="shared" si="99"/>
        <v>-1</v>
      </c>
      <c r="MB18" s="171">
        <f t="shared" si="99"/>
        <v>-1</v>
      </c>
      <c r="MC18" s="171">
        <f t="shared" si="99"/>
        <v>-1</v>
      </c>
      <c r="MD18" s="171">
        <f t="shared" si="99"/>
        <v>-1</v>
      </c>
      <c r="ME18" s="171">
        <f t="shared" si="99"/>
        <v>-1</v>
      </c>
      <c r="MF18" s="171">
        <f t="shared" si="99"/>
        <v>-1</v>
      </c>
      <c r="MG18" s="171">
        <f t="shared" si="99"/>
        <v>-1</v>
      </c>
      <c r="MH18" s="171">
        <f t="shared" si="99"/>
        <v>-1</v>
      </c>
      <c r="MI18" s="171">
        <f t="shared" si="99"/>
        <v>-1</v>
      </c>
      <c r="MJ18" s="171">
        <f t="shared" si="99"/>
        <v>-1</v>
      </c>
      <c r="MK18" s="171">
        <f t="shared" si="99"/>
        <v>-1</v>
      </c>
      <c r="ML18" s="171">
        <f t="shared" si="99"/>
        <v>-1</v>
      </c>
      <c r="MM18" s="171">
        <f t="shared" si="99"/>
        <v>-1</v>
      </c>
      <c r="MN18" s="171">
        <f t="shared" si="99"/>
        <v>-1</v>
      </c>
      <c r="MO18" s="171">
        <f t="shared" si="99"/>
        <v>-1</v>
      </c>
      <c r="MP18" s="171">
        <f t="shared" si="99"/>
        <v>-1</v>
      </c>
      <c r="MQ18" s="171">
        <f t="shared" si="99"/>
        <v>-1</v>
      </c>
      <c r="MR18" s="171">
        <f t="shared" si="99"/>
        <v>-1</v>
      </c>
      <c r="MS18" s="171">
        <f t="shared" si="99"/>
        <v>-1</v>
      </c>
      <c r="MT18" s="171">
        <f t="shared" si="99"/>
        <v>-1</v>
      </c>
      <c r="MU18" s="171">
        <f t="shared" si="99"/>
        <v>-1</v>
      </c>
      <c r="MV18" s="171">
        <f t="shared" si="99"/>
        <v>-1</v>
      </c>
      <c r="MW18" s="171">
        <f t="shared" si="99"/>
        <v>-1</v>
      </c>
      <c r="MX18" s="171">
        <f t="shared" si="99"/>
        <v>-1</v>
      </c>
      <c r="MY18" s="171">
        <f t="shared" si="99"/>
        <v>-1</v>
      </c>
      <c r="MZ18" s="171">
        <f t="shared" si="99"/>
        <v>-1</v>
      </c>
      <c r="NA18" s="171">
        <f t="shared" si="99"/>
        <v>-1</v>
      </c>
      <c r="NB18" s="171">
        <f t="shared" si="99"/>
        <v>-1</v>
      </c>
      <c r="NC18" s="171">
        <f t="shared" si="99"/>
        <v>-1</v>
      </c>
    </row>
    <row r="19" spans="1:367" s="107" customFormat="1" x14ac:dyDescent="0.3">
      <c r="A19" s="19" t="s">
        <v>17</v>
      </c>
      <c r="B19" s="53">
        <f>B14/B6</f>
        <v>58.926419753086421</v>
      </c>
      <c r="C19" s="53">
        <f t="shared" ref="C19:BM19" si="100">C14/C6</f>
        <v>56.483404255319144</v>
      </c>
      <c r="D19" s="53">
        <f t="shared" si="100"/>
        <v>60.684423076923082</v>
      </c>
      <c r="E19" s="53">
        <f t="shared" si="100"/>
        <v>64.253124999999997</v>
      </c>
      <c r="F19" s="53">
        <f t="shared" si="100"/>
        <v>75.628888888888895</v>
      </c>
      <c r="G19" s="53">
        <f t="shared" si="100"/>
        <v>68.04789473684211</v>
      </c>
      <c r="H19" s="53">
        <f t="shared" si="100"/>
        <v>69.723389830508481</v>
      </c>
      <c r="I19" s="53">
        <f t="shared" si="100"/>
        <v>58.43333333333333</v>
      </c>
      <c r="J19" s="53">
        <f t="shared" si="100"/>
        <v>61.51</v>
      </c>
      <c r="K19" s="53">
        <f t="shared" si="100"/>
        <v>53.400270270270269</v>
      </c>
      <c r="L19" s="53">
        <f t="shared" si="100"/>
        <v>58.952187500000001</v>
      </c>
      <c r="M19" s="53">
        <f t="shared" si="100"/>
        <v>61.135714285714286</v>
      </c>
      <c r="N19" s="53">
        <f t="shared" si="100"/>
        <v>61.918125000000003</v>
      </c>
      <c r="O19" s="53">
        <f t="shared" si="100"/>
        <v>66.087741935483862</v>
      </c>
      <c r="P19" s="53">
        <f t="shared" si="100"/>
        <v>56.435476190476187</v>
      </c>
      <c r="Q19" s="53">
        <f t="shared" si="100"/>
        <v>58.582142857142856</v>
      </c>
      <c r="R19" s="53">
        <f t="shared" si="100"/>
        <v>69.57714285714286</v>
      </c>
      <c r="S19" s="53">
        <f t="shared" si="100"/>
        <v>52.167142857142856</v>
      </c>
      <c r="T19" s="53">
        <f t="shared" si="100"/>
        <v>56.339500000000001</v>
      </c>
      <c r="U19" s="53">
        <f t="shared" si="100"/>
        <v>60.634074074074071</v>
      </c>
      <c r="V19" s="53">
        <f t="shared" si="100"/>
        <v>60.193800000000003</v>
      </c>
      <c r="W19" s="53">
        <f t="shared" si="100"/>
        <v>58.748541666666661</v>
      </c>
      <c r="X19" s="53">
        <f t="shared" si="100"/>
        <v>69.70961538461539</v>
      </c>
      <c r="Y19" s="53">
        <f t="shared" si="100"/>
        <v>60.218043478260874</v>
      </c>
      <c r="Z19" s="53">
        <f t="shared" si="100"/>
        <v>53.513333333333335</v>
      </c>
      <c r="AA19" s="53">
        <f t="shared" si="100"/>
        <v>71.416923076923069</v>
      </c>
      <c r="AB19" s="53">
        <f t="shared" si="100"/>
        <v>55.537391304347821</v>
      </c>
      <c r="AC19" s="53">
        <f t="shared" si="100"/>
        <v>60.928421052631585</v>
      </c>
      <c r="AD19" s="53">
        <f t="shared" si="100"/>
        <v>57.956666666666663</v>
      </c>
      <c r="AE19" s="53">
        <f t="shared" si="100"/>
        <v>65.28973684210527</v>
      </c>
      <c r="AF19" s="53">
        <f t="shared" si="100"/>
        <v>59.05916666666667</v>
      </c>
      <c r="AG19" s="53">
        <f t="shared" si="100"/>
        <v>56.223030303030299</v>
      </c>
      <c r="AH19" s="53">
        <f t="shared" si="100"/>
        <v>52.738571428571433</v>
      </c>
      <c r="AI19" s="53">
        <f t="shared" si="100"/>
        <v>60.731923076923074</v>
      </c>
      <c r="AJ19" s="53">
        <f t="shared" si="100"/>
        <v>63.131749999999997</v>
      </c>
      <c r="AK19" s="53">
        <f t="shared" si="100"/>
        <v>57.536470588235296</v>
      </c>
      <c r="AL19" s="53">
        <f t="shared" si="100"/>
        <v>55.169302325581398</v>
      </c>
      <c r="AM19" s="53">
        <f t="shared" si="100"/>
        <v>51.001111111111108</v>
      </c>
      <c r="AN19" s="53">
        <f t="shared" si="100"/>
        <v>55.739750000000001</v>
      </c>
      <c r="AO19" s="53">
        <f t="shared" si="100"/>
        <v>55.20210526315789</v>
      </c>
      <c r="AP19" s="53">
        <f t="shared" si="100"/>
        <v>54.39</v>
      </c>
      <c r="AQ19" s="53">
        <f t="shared" si="100"/>
        <v>59.675000000000004</v>
      </c>
      <c r="AR19" s="53">
        <f t="shared" si="100"/>
        <v>52.014807692307691</v>
      </c>
      <c r="AS19" s="53">
        <f t="shared" si="100"/>
        <v>56.321052631578951</v>
      </c>
      <c r="AT19" s="53">
        <f t="shared" si="100"/>
        <v>76.307000000000002</v>
      </c>
      <c r="AU19" s="53">
        <f t="shared" si="100"/>
        <v>62.284571428571432</v>
      </c>
      <c r="AV19" s="53">
        <f t="shared" si="100"/>
        <v>54.886153846153846</v>
      </c>
      <c r="AW19" s="53">
        <f t="shared" si="100"/>
        <v>60.38066666666667</v>
      </c>
      <c r="AX19" s="53">
        <f t="shared" si="100"/>
        <v>54.087200000000003</v>
      </c>
      <c r="AY19" s="53">
        <f t="shared" si="100"/>
        <v>66.427796610169494</v>
      </c>
      <c r="AZ19" s="53">
        <f t="shared" si="100"/>
        <v>59.101153846153849</v>
      </c>
      <c r="BA19" s="53">
        <f t="shared" si="100"/>
        <v>56.906428571428577</v>
      </c>
      <c r="BB19" s="53">
        <f t="shared" si="100"/>
        <v>63.31758620689655</v>
      </c>
      <c r="BC19" s="53">
        <f t="shared" si="100"/>
        <v>68.542352941176475</v>
      </c>
      <c r="BD19" s="53">
        <f t="shared" si="100"/>
        <v>50.514999999999993</v>
      </c>
      <c r="BE19" s="53">
        <f t="shared" si="100"/>
        <v>59.484423076923079</v>
      </c>
      <c r="BF19" s="53">
        <f t="shared" si="100"/>
        <v>55.045312500000001</v>
      </c>
      <c r="BG19" s="53">
        <f t="shared" si="100"/>
        <v>54.965789473684204</v>
      </c>
      <c r="BH19" s="53">
        <f t="shared" si="100"/>
        <v>55.376000000000005</v>
      </c>
      <c r="BI19" s="53">
        <f t="shared" si="100"/>
        <v>86.543571428571425</v>
      </c>
      <c r="BJ19" s="53">
        <f t="shared" si="100"/>
        <v>62.706249999999997</v>
      </c>
      <c r="BK19" s="53">
        <f t="shared" si="100"/>
        <v>66.259210526315783</v>
      </c>
      <c r="BL19" s="53">
        <f t="shared" si="100"/>
        <v>58.951694915254237</v>
      </c>
      <c r="BM19" s="53">
        <f t="shared" si="100"/>
        <v>55.603421052631575</v>
      </c>
      <c r="BN19" s="53">
        <f t="shared" ref="BN19:DY19" si="101">BN14/BN6</f>
        <v>70.752222222222215</v>
      </c>
      <c r="BO19" s="53">
        <f t="shared" si="101"/>
        <v>61.52538461538461</v>
      </c>
      <c r="BP19" s="53">
        <f t="shared" si="101"/>
        <v>68.778863636363639</v>
      </c>
      <c r="BQ19" s="53">
        <f t="shared" si="101"/>
        <v>70.055652173913046</v>
      </c>
      <c r="BR19" s="53">
        <f t="shared" si="101"/>
        <v>53.584347826086962</v>
      </c>
      <c r="BS19" s="53">
        <f t="shared" si="101"/>
        <v>62.097999999999999</v>
      </c>
      <c r="BT19" s="53">
        <f t="shared" si="101"/>
        <v>62.648032786885253</v>
      </c>
      <c r="BU19" s="53">
        <f t="shared" si="101"/>
        <v>68.449487179487178</v>
      </c>
      <c r="BV19" s="53">
        <f t="shared" si="101"/>
        <v>58.886851851851851</v>
      </c>
      <c r="BW19" s="53">
        <f t="shared" si="101"/>
        <v>57.446470588235293</v>
      </c>
      <c r="BX19" s="53">
        <f t="shared" si="101"/>
        <v>71.650333333333336</v>
      </c>
      <c r="BY19" s="53">
        <f t="shared" si="101"/>
        <v>74.239756097560971</v>
      </c>
      <c r="BZ19" s="53">
        <f t="shared" si="101"/>
        <v>56.683148148148149</v>
      </c>
      <c r="CA19" s="53">
        <f t="shared" si="101"/>
        <v>58.105405405405406</v>
      </c>
      <c r="CB19" s="53">
        <f t="shared" si="101"/>
        <v>63.726666666666667</v>
      </c>
      <c r="CC19" s="53">
        <f t="shared" si="101"/>
        <v>57.664259259259261</v>
      </c>
      <c r="CD19" s="53">
        <f t="shared" si="101"/>
        <v>68.258214285714288</v>
      </c>
      <c r="CE19" s="53">
        <f t="shared" si="101"/>
        <v>84.369803921568618</v>
      </c>
      <c r="CF19" s="53">
        <f t="shared" si="101"/>
        <v>64.33837837837838</v>
      </c>
      <c r="CG19" s="53">
        <f t="shared" si="101"/>
        <v>65.209166666666675</v>
      </c>
      <c r="CH19" s="53">
        <f t="shared" si="101"/>
        <v>74.688372093023247</v>
      </c>
      <c r="CI19" s="53">
        <f t="shared" si="101"/>
        <v>59.645500000000006</v>
      </c>
      <c r="CJ19" s="53">
        <f t="shared" si="101"/>
        <v>58.703939393939393</v>
      </c>
      <c r="CK19" s="53">
        <f t="shared" si="101"/>
        <v>55.379499999999993</v>
      </c>
      <c r="CL19" s="53">
        <f t="shared" si="101"/>
        <v>78.357500000000002</v>
      </c>
      <c r="CM19" s="53">
        <f t="shared" ref="CM19" si="102">CM14/CM6</f>
        <v>60.864999999999995</v>
      </c>
      <c r="CN19" s="53">
        <f t="shared" si="101"/>
        <v>57.267499999999998</v>
      </c>
      <c r="CO19" s="53">
        <f t="shared" si="101"/>
        <v>61.883125</v>
      </c>
      <c r="CP19" s="53">
        <f t="shared" si="101"/>
        <v>57.714782608695657</v>
      </c>
      <c r="CQ19" s="53">
        <f t="shared" si="101"/>
        <v>56.913902439024383</v>
      </c>
      <c r="CR19" s="53">
        <f t="shared" si="101"/>
        <v>60.12466666666667</v>
      </c>
      <c r="CS19" s="53">
        <f t="shared" si="101"/>
        <v>62.485454545454552</v>
      </c>
      <c r="CT19" s="53">
        <f t="shared" si="101"/>
        <v>59.533913043478258</v>
      </c>
      <c r="CU19" s="53">
        <f t="shared" si="101"/>
        <v>53.952499999999993</v>
      </c>
      <c r="CV19" s="53">
        <f t="shared" si="101"/>
        <v>64.863235294117644</v>
      </c>
      <c r="CW19" s="53">
        <f t="shared" si="101"/>
        <v>58.498163265306118</v>
      </c>
      <c r="CX19" s="53">
        <f t="shared" si="101"/>
        <v>61.313939393939393</v>
      </c>
      <c r="CY19" s="53">
        <f t="shared" si="101"/>
        <v>56.622162162162162</v>
      </c>
      <c r="CZ19" s="53">
        <f t="shared" si="101"/>
        <v>62.030666666666669</v>
      </c>
      <c r="DA19" s="53">
        <f t="shared" si="101"/>
        <v>71.912758620689644</v>
      </c>
      <c r="DB19" s="53">
        <f t="shared" si="101"/>
        <v>60.597560975609753</v>
      </c>
      <c r="DC19" s="53">
        <f t="shared" si="101"/>
        <v>74.587352941176462</v>
      </c>
      <c r="DD19" s="53">
        <f t="shared" si="101"/>
        <v>60.404242424242419</v>
      </c>
      <c r="DE19" s="53">
        <f t="shared" si="101"/>
        <v>65.982857142857142</v>
      </c>
      <c r="DF19" s="53">
        <f t="shared" si="101"/>
        <v>61.076756756756758</v>
      </c>
      <c r="DG19" s="53">
        <f t="shared" si="101"/>
        <v>59.764999999999993</v>
      </c>
      <c r="DH19" s="53">
        <f t="shared" si="101"/>
        <v>52.515263157894736</v>
      </c>
      <c r="DI19" s="53">
        <f t="shared" si="101"/>
        <v>61.166976744186044</v>
      </c>
      <c r="DJ19" s="53">
        <f t="shared" si="101"/>
        <v>59.040512820512816</v>
      </c>
      <c r="DK19" s="53">
        <f t="shared" si="101"/>
        <v>57.31818181818182</v>
      </c>
      <c r="DL19" s="53">
        <f t="shared" si="101"/>
        <v>60.82</v>
      </c>
      <c r="DM19" s="53">
        <f t="shared" si="101"/>
        <v>53.73282051282051</v>
      </c>
      <c r="DN19" s="53">
        <f t="shared" si="101"/>
        <v>60.846521739130438</v>
      </c>
      <c r="DO19" s="53">
        <f t="shared" si="101"/>
        <v>58.731212121212124</v>
      </c>
      <c r="DP19" s="53">
        <f t="shared" si="101"/>
        <v>62.906521739130433</v>
      </c>
      <c r="DQ19" s="53">
        <f t="shared" si="101"/>
        <v>64.853846153846163</v>
      </c>
      <c r="DR19" s="53">
        <f t="shared" si="101"/>
        <v>61.265111111111111</v>
      </c>
      <c r="DS19" s="53">
        <f t="shared" si="101"/>
        <v>70.632666666666665</v>
      </c>
      <c r="DT19" s="53">
        <f t="shared" si="101"/>
        <v>70.402812499999996</v>
      </c>
      <c r="DU19" s="53">
        <f t="shared" si="101"/>
        <v>57.509047619047621</v>
      </c>
      <c r="DV19" s="53">
        <f t="shared" si="101"/>
        <v>65.281052631578945</v>
      </c>
      <c r="DW19" s="53">
        <f t="shared" si="101"/>
        <v>63.623800000000003</v>
      </c>
      <c r="DX19" s="53">
        <f t="shared" si="101"/>
        <v>57.617090909090912</v>
      </c>
      <c r="DY19" s="53">
        <f t="shared" si="101"/>
        <v>76.711518987341776</v>
      </c>
      <c r="DZ19" s="53">
        <f t="shared" ref="DZ19:GK19" si="103">DZ14/DZ6</f>
        <v>59.038983050847463</v>
      </c>
      <c r="EA19" s="53">
        <f t="shared" si="103"/>
        <v>70.123035714285706</v>
      </c>
      <c r="EB19" s="53">
        <f t="shared" si="103"/>
        <v>60.117045454545455</v>
      </c>
      <c r="EC19" s="53">
        <f t="shared" si="103"/>
        <v>64.980138888888888</v>
      </c>
      <c r="ED19" s="53">
        <f t="shared" si="103"/>
        <v>66.845666666666673</v>
      </c>
      <c r="EE19" s="53">
        <f t="shared" si="103"/>
        <v>67.812960893854751</v>
      </c>
      <c r="EF19" s="53">
        <f t="shared" si="103"/>
        <v>61.296890459363958</v>
      </c>
      <c r="EG19" s="53">
        <f t="shared" si="103"/>
        <v>65.25226415094339</v>
      </c>
      <c r="EH19" s="53">
        <f t="shared" si="103"/>
        <v>59.288109756097562</v>
      </c>
      <c r="EI19" s="53">
        <f t="shared" si="103"/>
        <v>52.469354838709677</v>
      </c>
      <c r="EJ19" s="53">
        <f t="shared" si="103"/>
        <v>68.182608695652178</v>
      </c>
      <c r="EK19" s="53">
        <f t="shared" si="103"/>
        <v>66.065416666666664</v>
      </c>
      <c r="EL19" s="53">
        <f t="shared" si="103"/>
        <v>58.083414634146344</v>
      </c>
      <c r="EM19" s="53">
        <f t="shared" si="103"/>
        <v>59.914838709677419</v>
      </c>
      <c r="EN19" s="53">
        <f t="shared" si="103"/>
        <v>56.238043478260863</v>
      </c>
      <c r="EO19" s="53">
        <f t="shared" si="103"/>
        <v>60.656410256410254</v>
      </c>
      <c r="EP19" s="53">
        <f t="shared" si="103"/>
        <v>53.158421052631581</v>
      </c>
      <c r="EQ19" s="53">
        <f t="shared" si="103"/>
        <v>59.052</v>
      </c>
      <c r="ER19" s="53">
        <f t="shared" si="103"/>
        <v>64.91357142857143</v>
      </c>
      <c r="ES19" s="53">
        <f t="shared" si="103"/>
        <v>57.703666666666663</v>
      </c>
      <c r="ET19" s="53">
        <f t="shared" si="103"/>
        <v>53.64061538461538</v>
      </c>
      <c r="EU19" s="53">
        <f t="shared" si="103"/>
        <v>85.634202898550726</v>
      </c>
      <c r="EV19" s="53">
        <f t="shared" si="103"/>
        <v>51.846351351351352</v>
      </c>
      <c r="EW19" s="53">
        <f t="shared" si="103"/>
        <v>52.341406249999999</v>
      </c>
      <c r="EX19" s="53">
        <f t="shared" si="103"/>
        <v>52.228734177215188</v>
      </c>
      <c r="EY19" s="53">
        <f t="shared" si="103"/>
        <v>58.298958333333331</v>
      </c>
      <c r="EZ19" s="53">
        <f t="shared" si="103"/>
        <v>70.492727272727265</v>
      </c>
      <c r="FA19" s="53">
        <f t="shared" si="103"/>
        <v>59.563833333333335</v>
      </c>
      <c r="FB19" s="53">
        <f t="shared" si="103"/>
        <v>55.427799999999998</v>
      </c>
      <c r="FC19" s="53">
        <f t="shared" si="103"/>
        <v>56.41591836734694</v>
      </c>
      <c r="FD19" s="53">
        <f t="shared" si="103"/>
        <v>58.212727272727271</v>
      </c>
      <c r="FE19" s="53">
        <f t="shared" si="103"/>
        <v>56.357872340425537</v>
      </c>
      <c r="FF19" s="53">
        <f t="shared" si="103"/>
        <v>64.472931034482755</v>
      </c>
      <c r="FG19" s="53">
        <f t="shared" si="103"/>
        <v>64.310851063829787</v>
      </c>
      <c r="FH19" s="53">
        <f t="shared" si="103"/>
        <v>57.441842105263156</v>
      </c>
      <c r="FI19" s="53">
        <f t="shared" si="103"/>
        <v>53.599795918367342</v>
      </c>
      <c r="FJ19" s="53">
        <f t="shared" si="103"/>
        <v>42.564827586206903</v>
      </c>
      <c r="FK19" s="53">
        <f t="shared" si="103"/>
        <v>53.823684210526316</v>
      </c>
      <c r="FL19" s="53">
        <f t="shared" si="103"/>
        <v>50.969583333333333</v>
      </c>
      <c r="FM19" s="53">
        <f t="shared" si="103"/>
        <v>47.444102564102565</v>
      </c>
      <c r="FN19" s="53">
        <f t="shared" si="103"/>
        <v>54.502162162162158</v>
      </c>
      <c r="FO19" s="53">
        <f t="shared" si="103"/>
        <v>55.160571428571423</v>
      </c>
      <c r="FP19" s="53">
        <f t="shared" si="103"/>
        <v>63.04</v>
      </c>
      <c r="FQ19" s="53">
        <f t="shared" si="103"/>
        <v>59.80594594594595</v>
      </c>
      <c r="FR19" s="53">
        <f t="shared" si="103"/>
        <v>54.384374999999999</v>
      </c>
      <c r="FS19" s="53">
        <f>FS14/FS6</f>
        <v>76.274782608695645</v>
      </c>
      <c r="FT19" s="53">
        <f t="shared" si="103"/>
        <v>56.124473684210528</v>
      </c>
      <c r="FU19" s="53">
        <f t="shared" si="103"/>
        <v>67.965777777777774</v>
      </c>
      <c r="FV19" s="53">
        <f t="shared" si="103"/>
        <v>56.891960784313724</v>
      </c>
      <c r="FW19" s="53">
        <f t="shared" si="103"/>
        <v>55.334464285714283</v>
      </c>
      <c r="FX19" s="53">
        <f t="shared" si="103"/>
        <v>51.138125000000002</v>
      </c>
      <c r="FY19" s="53">
        <f t="shared" si="103"/>
        <v>56.922142857142852</v>
      </c>
      <c r="FZ19" s="53">
        <f t="shared" si="103"/>
        <v>57.664722222222217</v>
      </c>
      <c r="GA19" s="53">
        <f t="shared" si="103"/>
        <v>61.826481481481487</v>
      </c>
      <c r="GB19" s="53">
        <f t="shared" si="103"/>
        <v>56.474339622641509</v>
      </c>
      <c r="GC19" s="53">
        <f t="shared" si="103"/>
        <v>63.254838709677422</v>
      </c>
      <c r="GD19" s="53">
        <f t="shared" si="103"/>
        <v>60.179655172413796</v>
      </c>
      <c r="GE19" s="53">
        <f t="shared" si="103"/>
        <v>55.952244897959183</v>
      </c>
      <c r="GF19" s="53">
        <f t="shared" si="103"/>
        <v>57.694375000000001</v>
      </c>
      <c r="GG19" s="53">
        <f t="shared" si="103"/>
        <v>53.893333333333331</v>
      </c>
      <c r="GH19" s="53">
        <f t="shared" si="103"/>
        <v>52.847755102040814</v>
      </c>
      <c r="GI19" s="53">
        <f t="shared" si="103"/>
        <v>51.703888888888883</v>
      </c>
      <c r="GJ19" s="53">
        <f t="shared" si="103"/>
        <v>54.935869565217395</v>
      </c>
      <c r="GK19" s="53">
        <f t="shared" si="103"/>
        <v>55.793103448275865</v>
      </c>
      <c r="GL19" s="53">
        <f t="shared" ref="GL19:IW19" si="104">GL14/GL6</f>
        <v>53.266734693877552</v>
      </c>
      <c r="GM19" s="53">
        <f t="shared" si="104"/>
        <v>69.626842105263165</v>
      </c>
      <c r="GN19" s="53">
        <f t="shared" si="104"/>
        <v>51.99</v>
      </c>
      <c r="GO19" s="53">
        <f t="shared" si="104"/>
        <v>53.052388059701492</v>
      </c>
      <c r="GP19" s="53">
        <f t="shared" si="104"/>
        <v>58.816585365853662</v>
      </c>
      <c r="GQ19" s="53">
        <f t="shared" si="104"/>
        <v>59.405476190476193</v>
      </c>
      <c r="GR19" s="53">
        <f t="shared" si="104"/>
        <v>58.944722222222225</v>
      </c>
      <c r="GS19" s="53">
        <f t="shared" si="104"/>
        <v>69.21592592592593</v>
      </c>
      <c r="GT19" s="53">
        <f t="shared" si="104"/>
        <v>59.677142857142861</v>
      </c>
      <c r="GU19" s="53">
        <f t="shared" si="104"/>
        <v>59.327777777777783</v>
      </c>
      <c r="GV19" s="53">
        <f t="shared" si="104"/>
        <v>63.0824</v>
      </c>
      <c r="GW19" s="53">
        <f t="shared" si="104"/>
        <v>65.121730769230766</v>
      </c>
      <c r="GX19" s="53">
        <f t="shared" si="104"/>
        <v>62.190952380952382</v>
      </c>
      <c r="GY19" s="53">
        <f t="shared" si="104"/>
        <v>71.268974358974347</v>
      </c>
      <c r="GZ19" s="53">
        <f t="shared" si="104"/>
        <v>50.24818181818182</v>
      </c>
      <c r="HA19" s="53">
        <f t="shared" si="104"/>
        <v>53.64</v>
      </c>
      <c r="HB19" s="53">
        <f t="shared" si="104"/>
        <v>60.474166666666669</v>
      </c>
      <c r="HC19" s="53">
        <f t="shared" si="104"/>
        <v>54.695535714285711</v>
      </c>
      <c r="HD19" s="53" t="e">
        <f t="shared" si="104"/>
        <v>#DIV/0!</v>
      </c>
      <c r="HE19" s="53" t="e">
        <f t="shared" si="104"/>
        <v>#DIV/0!</v>
      </c>
      <c r="HF19" s="53" t="e">
        <f t="shared" si="104"/>
        <v>#DIV/0!</v>
      </c>
      <c r="HG19" s="53" t="e">
        <f t="shared" si="104"/>
        <v>#DIV/0!</v>
      </c>
      <c r="HH19" s="53" t="e">
        <f t="shared" si="104"/>
        <v>#DIV/0!</v>
      </c>
      <c r="HI19" s="53" t="e">
        <f t="shared" si="104"/>
        <v>#DIV/0!</v>
      </c>
      <c r="HJ19" s="53" t="e">
        <f t="shared" si="104"/>
        <v>#DIV/0!</v>
      </c>
      <c r="HK19" s="53" t="e">
        <f t="shared" si="104"/>
        <v>#DIV/0!</v>
      </c>
      <c r="HL19" s="53" t="e">
        <f t="shared" si="104"/>
        <v>#DIV/0!</v>
      </c>
      <c r="HM19" s="53" t="e">
        <f t="shared" si="104"/>
        <v>#DIV/0!</v>
      </c>
      <c r="HN19" s="53" t="e">
        <f t="shared" si="104"/>
        <v>#DIV/0!</v>
      </c>
      <c r="HO19" s="53" t="e">
        <f t="shared" si="104"/>
        <v>#DIV/0!</v>
      </c>
      <c r="HP19" s="53" t="e">
        <f t="shared" si="104"/>
        <v>#DIV/0!</v>
      </c>
      <c r="HQ19" s="53" t="e">
        <f t="shared" si="104"/>
        <v>#DIV/0!</v>
      </c>
      <c r="HR19" s="53" t="e">
        <f t="shared" si="104"/>
        <v>#DIV/0!</v>
      </c>
      <c r="HS19" s="53" t="e">
        <f t="shared" si="104"/>
        <v>#DIV/0!</v>
      </c>
      <c r="HT19" s="53" t="e">
        <f t="shared" si="104"/>
        <v>#DIV/0!</v>
      </c>
      <c r="HU19" s="53" t="e">
        <f t="shared" si="104"/>
        <v>#DIV/0!</v>
      </c>
      <c r="HV19" s="53" t="e">
        <f t="shared" si="104"/>
        <v>#DIV/0!</v>
      </c>
      <c r="HW19" s="53" t="e">
        <f t="shared" si="104"/>
        <v>#DIV/0!</v>
      </c>
      <c r="HX19" s="53" t="e">
        <f t="shared" si="104"/>
        <v>#DIV/0!</v>
      </c>
      <c r="HY19" s="53" t="e">
        <f t="shared" si="104"/>
        <v>#DIV/0!</v>
      </c>
      <c r="HZ19" s="53" t="e">
        <f t="shared" si="104"/>
        <v>#DIV/0!</v>
      </c>
      <c r="IA19" s="53" t="e">
        <f t="shared" si="104"/>
        <v>#DIV/0!</v>
      </c>
      <c r="IB19" s="53" t="e">
        <f t="shared" si="104"/>
        <v>#DIV/0!</v>
      </c>
      <c r="IC19" s="53" t="e">
        <f t="shared" si="104"/>
        <v>#DIV/0!</v>
      </c>
      <c r="ID19" s="53" t="e">
        <f t="shared" si="104"/>
        <v>#DIV/0!</v>
      </c>
      <c r="IE19" s="53" t="e">
        <f t="shared" si="104"/>
        <v>#DIV/0!</v>
      </c>
      <c r="IF19" s="53" t="e">
        <f t="shared" si="104"/>
        <v>#DIV/0!</v>
      </c>
      <c r="IG19" s="53" t="e">
        <f t="shared" si="104"/>
        <v>#DIV/0!</v>
      </c>
      <c r="IH19" s="53" t="e">
        <f t="shared" si="104"/>
        <v>#DIV/0!</v>
      </c>
      <c r="II19" s="53" t="e">
        <f t="shared" si="104"/>
        <v>#DIV/0!</v>
      </c>
      <c r="IJ19" s="53" t="e">
        <f t="shared" si="104"/>
        <v>#DIV/0!</v>
      </c>
      <c r="IK19" s="53" t="e">
        <f t="shared" si="104"/>
        <v>#DIV/0!</v>
      </c>
      <c r="IL19" s="53" t="e">
        <f t="shared" si="104"/>
        <v>#DIV/0!</v>
      </c>
      <c r="IM19" s="53" t="e">
        <f t="shared" si="104"/>
        <v>#DIV/0!</v>
      </c>
      <c r="IN19" s="53" t="e">
        <f t="shared" si="104"/>
        <v>#DIV/0!</v>
      </c>
      <c r="IO19" s="53" t="e">
        <f t="shared" si="104"/>
        <v>#DIV/0!</v>
      </c>
      <c r="IP19" s="53" t="e">
        <f t="shared" si="104"/>
        <v>#DIV/0!</v>
      </c>
      <c r="IQ19" s="53" t="e">
        <f t="shared" si="104"/>
        <v>#DIV/0!</v>
      </c>
      <c r="IR19" s="53" t="e">
        <f t="shared" si="104"/>
        <v>#DIV/0!</v>
      </c>
      <c r="IS19" s="53" t="e">
        <f t="shared" si="104"/>
        <v>#DIV/0!</v>
      </c>
      <c r="IT19" s="53" t="e">
        <f t="shared" si="104"/>
        <v>#DIV/0!</v>
      </c>
      <c r="IU19" s="53" t="e">
        <f t="shared" si="104"/>
        <v>#DIV/0!</v>
      </c>
      <c r="IV19" s="53" t="e">
        <f t="shared" si="104"/>
        <v>#DIV/0!</v>
      </c>
      <c r="IW19" s="53" t="e">
        <f t="shared" si="104"/>
        <v>#DIV/0!</v>
      </c>
      <c r="IX19" s="53" t="e">
        <f t="shared" ref="IX19:LI19" si="105">IX14/IX6</f>
        <v>#DIV/0!</v>
      </c>
      <c r="IY19" s="53" t="e">
        <f t="shared" si="105"/>
        <v>#DIV/0!</v>
      </c>
      <c r="IZ19" s="53" t="e">
        <f t="shared" si="105"/>
        <v>#DIV/0!</v>
      </c>
      <c r="JA19" s="53" t="e">
        <f t="shared" si="105"/>
        <v>#DIV/0!</v>
      </c>
      <c r="JB19" s="53" t="e">
        <f t="shared" si="105"/>
        <v>#DIV/0!</v>
      </c>
      <c r="JC19" s="53" t="e">
        <f t="shared" si="105"/>
        <v>#DIV/0!</v>
      </c>
      <c r="JD19" s="53" t="e">
        <f t="shared" si="105"/>
        <v>#DIV/0!</v>
      </c>
      <c r="JE19" s="53" t="e">
        <f t="shared" si="105"/>
        <v>#DIV/0!</v>
      </c>
      <c r="JF19" s="53" t="e">
        <f t="shared" si="105"/>
        <v>#DIV/0!</v>
      </c>
      <c r="JG19" s="53" t="e">
        <f t="shared" si="105"/>
        <v>#DIV/0!</v>
      </c>
      <c r="JH19" s="53" t="e">
        <f t="shared" si="105"/>
        <v>#DIV/0!</v>
      </c>
      <c r="JI19" s="53" t="e">
        <f t="shared" si="105"/>
        <v>#DIV/0!</v>
      </c>
      <c r="JJ19" s="53" t="e">
        <f t="shared" si="105"/>
        <v>#DIV/0!</v>
      </c>
      <c r="JK19" s="53" t="e">
        <f t="shared" si="105"/>
        <v>#DIV/0!</v>
      </c>
      <c r="JL19" s="53" t="e">
        <f t="shared" si="105"/>
        <v>#DIV/0!</v>
      </c>
      <c r="JM19" s="53" t="e">
        <f t="shared" si="105"/>
        <v>#DIV/0!</v>
      </c>
      <c r="JN19" s="53" t="e">
        <f t="shared" si="105"/>
        <v>#DIV/0!</v>
      </c>
      <c r="JO19" s="53" t="e">
        <f t="shared" si="105"/>
        <v>#DIV/0!</v>
      </c>
      <c r="JP19" s="53" t="e">
        <f t="shared" si="105"/>
        <v>#DIV/0!</v>
      </c>
      <c r="JQ19" s="53" t="e">
        <f t="shared" si="105"/>
        <v>#DIV/0!</v>
      </c>
      <c r="JR19" s="53" t="e">
        <f t="shared" si="105"/>
        <v>#DIV/0!</v>
      </c>
      <c r="JS19" s="53" t="e">
        <f t="shared" si="105"/>
        <v>#DIV/0!</v>
      </c>
      <c r="JT19" s="53" t="e">
        <f t="shared" si="105"/>
        <v>#DIV/0!</v>
      </c>
      <c r="JU19" s="53" t="e">
        <f t="shared" si="105"/>
        <v>#DIV/0!</v>
      </c>
      <c r="JV19" s="53" t="e">
        <f t="shared" si="105"/>
        <v>#DIV/0!</v>
      </c>
      <c r="JW19" s="53" t="e">
        <f t="shared" si="105"/>
        <v>#DIV/0!</v>
      </c>
      <c r="JX19" s="53" t="e">
        <f t="shared" si="105"/>
        <v>#DIV/0!</v>
      </c>
      <c r="JY19" s="53" t="e">
        <f t="shared" si="105"/>
        <v>#DIV/0!</v>
      </c>
      <c r="JZ19" s="53" t="e">
        <f t="shared" si="105"/>
        <v>#DIV/0!</v>
      </c>
      <c r="KA19" s="53" t="e">
        <f t="shared" si="105"/>
        <v>#DIV/0!</v>
      </c>
      <c r="KB19" s="53" t="e">
        <f t="shared" si="105"/>
        <v>#DIV/0!</v>
      </c>
      <c r="KC19" s="53" t="e">
        <f t="shared" si="105"/>
        <v>#DIV/0!</v>
      </c>
      <c r="KD19" s="53" t="e">
        <f t="shared" si="105"/>
        <v>#DIV/0!</v>
      </c>
      <c r="KE19" s="53" t="e">
        <f t="shared" si="105"/>
        <v>#DIV/0!</v>
      </c>
      <c r="KF19" s="53" t="e">
        <f t="shared" si="105"/>
        <v>#DIV/0!</v>
      </c>
      <c r="KG19" s="53" t="e">
        <f t="shared" si="105"/>
        <v>#DIV/0!</v>
      </c>
      <c r="KH19" s="53" t="e">
        <f t="shared" si="105"/>
        <v>#DIV/0!</v>
      </c>
      <c r="KI19" s="53" t="e">
        <f t="shared" si="105"/>
        <v>#DIV/0!</v>
      </c>
      <c r="KJ19" s="53" t="e">
        <f t="shared" si="105"/>
        <v>#DIV/0!</v>
      </c>
      <c r="KK19" s="53" t="e">
        <f t="shared" si="105"/>
        <v>#DIV/0!</v>
      </c>
      <c r="KL19" s="53" t="e">
        <f t="shared" si="105"/>
        <v>#DIV/0!</v>
      </c>
      <c r="KM19" s="53" t="e">
        <f t="shared" si="105"/>
        <v>#DIV/0!</v>
      </c>
      <c r="KN19" s="53" t="e">
        <f t="shared" si="105"/>
        <v>#DIV/0!</v>
      </c>
      <c r="KO19" s="53" t="e">
        <f t="shared" si="105"/>
        <v>#DIV/0!</v>
      </c>
      <c r="KP19" s="53" t="e">
        <f t="shared" si="105"/>
        <v>#DIV/0!</v>
      </c>
      <c r="KQ19" s="53" t="e">
        <f t="shared" si="105"/>
        <v>#DIV/0!</v>
      </c>
      <c r="KR19" s="53" t="e">
        <f t="shared" si="105"/>
        <v>#DIV/0!</v>
      </c>
      <c r="KS19" s="53" t="e">
        <f t="shared" si="105"/>
        <v>#DIV/0!</v>
      </c>
      <c r="KT19" s="53" t="e">
        <f t="shared" si="105"/>
        <v>#DIV/0!</v>
      </c>
      <c r="KU19" s="53" t="e">
        <f t="shared" si="105"/>
        <v>#DIV/0!</v>
      </c>
      <c r="KV19" s="53" t="e">
        <f t="shared" si="105"/>
        <v>#DIV/0!</v>
      </c>
      <c r="KW19" s="53" t="e">
        <f t="shared" si="105"/>
        <v>#DIV/0!</v>
      </c>
      <c r="KX19" s="53" t="e">
        <f t="shared" si="105"/>
        <v>#DIV/0!</v>
      </c>
      <c r="KY19" s="53" t="e">
        <f t="shared" si="105"/>
        <v>#DIV/0!</v>
      </c>
      <c r="KZ19" s="53" t="e">
        <f t="shared" si="105"/>
        <v>#DIV/0!</v>
      </c>
      <c r="LA19" s="53" t="e">
        <f t="shared" si="105"/>
        <v>#DIV/0!</v>
      </c>
      <c r="LB19" s="53" t="e">
        <f t="shared" si="105"/>
        <v>#DIV/0!</v>
      </c>
      <c r="LC19" s="53" t="e">
        <f t="shared" si="105"/>
        <v>#DIV/0!</v>
      </c>
      <c r="LD19" s="53" t="e">
        <f t="shared" si="105"/>
        <v>#DIV/0!</v>
      </c>
      <c r="LE19" s="53" t="e">
        <f t="shared" si="105"/>
        <v>#DIV/0!</v>
      </c>
      <c r="LF19" s="53" t="e">
        <f t="shared" si="105"/>
        <v>#DIV/0!</v>
      </c>
      <c r="LG19" s="53" t="e">
        <f t="shared" si="105"/>
        <v>#DIV/0!</v>
      </c>
      <c r="LH19" s="53" t="e">
        <f t="shared" si="105"/>
        <v>#DIV/0!</v>
      </c>
      <c r="LI19" s="53" t="e">
        <f t="shared" si="105"/>
        <v>#DIV/0!</v>
      </c>
      <c r="LJ19" s="53" t="e">
        <f t="shared" ref="LJ19:NC19" si="106">LJ14/LJ6</f>
        <v>#DIV/0!</v>
      </c>
      <c r="LK19" s="53" t="e">
        <f t="shared" si="106"/>
        <v>#DIV/0!</v>
      </c>
      <c r="LL19" s="53" t="e">
        <f t="shared" si="106"/>
        <v>#DIV/0!</v>
      </c>
      <c r="LM19" s="53" t="e">
        <f t="shared" si="106"/>
        <v>#DIV/0!</v>
      </c>
      <c r="LN19" s="53" t="e">
        <f t="shared" si="106"/>
        <v>#DIV/0!</v>
      </c>
      <c r="LO19" s="53" t="e">
        <f t="shared" si="106"/>
        <v>#DIV/0!</v>
      </c>
      <c r="LP19" s="53" t="e">
        <f t="shared" si="106"/>
        <v>#DIV/0!</v>
      </c>
      <c r="LQ19" s="53" t="e">
        <f t="shared" si="106"/>
        <v>#DIV/0!</v>
      </c>
      <c r="LR19" s="53" t="e">
        <f t="shared" si="106"/>
        <v>#DIV/0!</v>
      </c>
      <c r="LS19" s="53" t="e">
        <f t="shared" si="106"/>
        <v>#DIV/0!</v>
      </c>
      <c r="LT19" s="53" t="e">
        <f t="shared" si="106"/>
        <v>#DIV/0!</v>
      </c>
      <c r="LU19" s="53" t="e">
        <f t="shared" si="106"/>
        <v>#DIV/0!</v>
      </c>
      <c r="LV19" s="53" t="e">
        <f t="shared" si="106"/>
        <v>#DIV/0!</v>
      </c>
      <c r="LW19" s="53" t="e">
        <f t="shared" si="106"/>
        <v>#DIV/0!</v>
      </c>
      <c r="LX19" s="53" t="e">
        <f t="shared" si="106"/>
        <v>#DIV/0!</v>
      </c>
      <c r="LY19" s="53" t="e">
        <f t="shared" si="106"/>
        <v>#DIV/0!</v>
      </c>
      <c r="LZ19" s="53" t="e">
        <f t="shared" si="106"/>
        <v>#DIV/0!</v>
      </c>
      <c r="MA19" s="53" t="e">
        <f t="shared" si="106"/>
        <v>#DIV/0!</v>
      </c>
      <c r="MB19" s="53" t="e">
        <f t="shared" si="106"/>
        <v>#DIV/0!</v>
      </c>
      <c r="MC19" s="53" t="e">
        <f t="shared" si="106"/>
        <v>#DIV/0!</v>
      </c>
      <c r="MD19" s="53" t="e">
        <f t="shared" si="106"/>
        <v>#DIV/0!</v>
      </c>
      <c r="ME19" s="53" t="e">
        <f t="shared" si="106"/>
        <v>#DIV/0!</v>
      </c>
      <c r="MF19" s="53" t="e">
        <f t="shared" si="106"/>
        <v>#DIV/0!</v>
      </c>
      <c r="MG19" s="53" t="e">
        <f t="shared" si="106"/>
        <v>#DIV/0!</v>
      </c>
      <c r="MH19" s="53" t="e">
        <f t="shared" si="106"/>
        <v>#DIV/0!</v>
      </c>
      <c r="MI19" s="53" t="e">
        <f t="shared" si="106"/>
        <v>#DIV/0!</v>
      </c>
      <c r="MJ19" s="53" t="e">
        <f t="shared" si="106"/>
        <v>#DIV/0!</v>
      </c>
      <c r="MK19" s="53" t="e">
        <f t="shared" si="106"/>
        <v>#DIV/0!</v>
      </c>
      <c r="ML19" s="53" t="e">
        <f t="shared" si="106"/>
        <v>#DIV/0!</v>
      </c>
      <c r="MM19" s="53" t="e">
        <f t="shared" si="106"/>
        <v>#DIV/0!</v>
      </c>
      <c r="MN19" s="53" t="e">
        <f t="shared" si="106"/>
        <v>#DIV/0!</v>
      </c>
      <c r="MO19" s="53" t="e">
        <f t="shared" si="106"/>
        <v>#DIV/0!</v>
      </c>
      <c r="MP19" s="53" t="e">
        <f t="shared" si="106"/>
        <v>#DIV/0!</v>
      </c>
      <c r="MQ19" s="53" t="e">
        <f t="shared" si="106"/>
        <v>#DIV/0!</v>
      </c>
      <c r="MR19" s="53" t="e">
        <f t="shared" si="106"/>
        <v>#DIV/0!</v>
      </c>
      <c r="MS19" s="53" t="e">
        <f t="shared" si="106"/>
        <v>#DIV/0!</v>
      </c>
      <c r="MT19" s="53" t="e">
        <f t="shared" si="106"/>
        <v>#DIV/0!</v>
      </c>
      <c r="MU19" s="53" t="e">
        <f t="shared" si="106"/>
        <v>#DIV/0!</v>
      </c>
      <c r="MV19" s="53" t="e">
        <f t="shared" si="106"/>
        <v>#DIV/0!</v>
      </c>
      <c r="MW19" s="53" t="e">
        <f t="shared" si="106"/>
        <v>#DIV/0!</v>
      </c>
      <c r="MX19" s="53" t="e">
        <f t="shared" si="106"/>
        <v>#DIV/0!</v>
      </c>
      <c r="MY19" s="53" t="e">
        <f t="shared" si="106"/>
        <v>#DIV/0!</v>
      </c>
      <c r="MZ19" s="53" t="e">
        <f t="shared" si="106"/>
        <v>#DIV/0!</v>
      </c>
      <c r="NA19" s="53" t="e">
        <f t="shared" si="106"/>
        <v>#DIV/0!</v>
      </c>
      <c r="NB19" s="53" t="e">
        <f t="shared" si="106"/>
        <v>#DIV/0!</v>
      </c>
      <c r="NC19" s="53" t="e">
        <f t="shared" si="106"/>
        <v>#DIV/0!</v>
      </c>
    </row>
    <row r="20" spans="1:367" s="107" customFormat="1" x14ac:dyDescent="0.3">
      <c r="A20" s="103" t="s">
        <v>8</v>
      </c>
      <c r="B20" s="173">
        <f t="shared" ref="B20:BM20" si="107">B15/B7</f>
        <v>57.331428571428575</v>
      </c>
      <c r="C20" s="173">
        <f t="shared" si="107"/>
        <v>54.868421052631582</v>
      </c>
      <c r="D20" s="173">
        <f t="shared" si="107"/>
        <v>62.702702702702702</v>
      </c>
      <c r="E20" s="173">
        <f t="shared" si="107"/>
        <v>69.145454545454541</v>
      </c>
      <c r="F20" s="173">
        <f t="shared" si="107"/>
        <v>57.351351351351354</v>
      </c>
      <c r="G20" s="173">
        <f t="shared" si="107"/>
        <v>58.93333333333333</v>
      </c>
      <c r="H20" s="173">
        <f t="shared" si="107"/>
        <v>60.10526315789474</v>
      </c>
      <c r="I20" s="173">
        <f t="shared" si="107"/>
        <v>59</v>
      </c>
      <c r="J20" s="173">
        <f t="shared" si="107"/>
        <v>54.563870967741934</v>
      </c>
      <c r="K20" s="173">
        <f t="shared" si="107"/>
        <v>63.585365853658537</v>
      </c>
      <c r="L20" s="173">
        <f t="shared" si="107"/>
        <v>60.036764705882355</v>
      </c>
      <c r="M20" s="173">
        <f t="shared" si="107"/>
        <v>59.382820512820508</v>
      </c>
      <c r="N20" s="173">
        <f t="shared" si="107"/>
        <v>55.241379310344826</v>
      </c>
      <c r="O20" s="173">
        <f t="shared" si="107"/>
        <v>69.5625</v>
      </c>
      <c r="P20" s="173">
        <f t="shared" si="107"/>
        <v>55.343636363636364</v>
      </c>
      <c r="Q20" s="173">
        <f t="shared" si="107"/>
        <v>60.705151515151513</v>
      </c>
      <c r="R20" s="173">
        <f t="shared" si="107"/>
        <v>55.864864864864863</v>
      </c>
      <c r="S20" s="173">
        <f t="shared" si="107"/>
        <v>56.28125</v>
      </c>
      <c r="T20" s="173">
        <f t="shared" si="107"/>
        <v>51.970588235294116</v>
      </c>
      <c r="U20" s="173">
        <f t="shared" si="107"/>
        <v>47.458333333333336</v>
      </c>
      <c r="V20" s="173">
        <f t="shared" si="107"/>
        <v>49.214285714285715</v>
      </c>
      <c r="W20" s="173">
        <f t="shared" si="107"/>
        <v>59.128461538461536</v>
      </c>
      <c r="X20" s="173">
        <f t="shared" si="107"/>
        <v>57.048965517241385</v>
      </c>
      <c r="Y20" s="173">
        <f t="shared" si="107"/>
        <v>53.690909090909095</v>
      </c>
      <c r="Z20" s="173">
        <f t="shared" si="107"/>
        <v>67.127586206896552</v>
      </c>
      <c r="AA20" s="173">
        <f t="shared" si="107"/>
        <v>55.347878787878791</v>
      </c>
      <c r="AB20" s="173">
        <f t="shared" si="107"/>
        <v>64.224333333333334</v>
      </c>
      <c r="AC20" s="173">
        <f t="shared" si="107"/>
        <v>75.69583333333334</v>
      </c>
      <c r="AD20" s="173">
        <f t="shared" si="107"/>
        <v>56.428461538461541</v>
      </c>
      <c r="AE20" s="173">
        <f t="shared" si="107"/>
        <v>49.141538461538467</v>
      </c>
      <c r="AF20" s="173">
        <f t="shared" si="107"/>
        <v>57.835500000000003</v>
      </c>
      <c r="AG20" s="173">
        <f t="shared" si="107"/>
        <v>59.89</v>
      </c>
      <c r="AH20" s="173">
        <f t="shared" si="107"/>
        <v>58.118064516129031</v>
      </c>
      <c r="AI20" s="173">
        <f t="shared" si="107"/>
        <v>53.730666666666671</v>
      </c>
      <c r="AJ20" s="173">
        <f t="shared" si="107"/>
        <v>61.813076923076927</v>
      </c>
      <c r="AK20" s="173">
        <f t="shared" si="107"/>
        <v>60.885600000000004</v>
      </c>
      <c r="AL20" s="173">
        <f t="shared" si="107"/>
        <v>55.702702702702702</v>
      </c>
      <c r="AM20" s="173">
        <f t="shared" si="107"/>
        <v>56.43333333333333</v>
      </c>
      <c r="AN20" s="173">
        <f t="shared" si="107"/>
        <v>60.5625</v>
      </c>
      <c r="AO20" s="173">
        <f t="shared" si="107"/>
        <v>46.25925925925926</v>
      </c>
      <c r="AP20" s="173">
        <f t="shared" si="107"/>
        <v>64.25</v>
      </c>
      <c r="AQ20" s="173">
        <f t="shared" si="107"/>
        <v>59.25</v>
      </c>
      <c r="AR20" s="173">
        <f t="shared" si="107"/>
        <v>62.53846153846154</v>
      </c>
      <c r="AS20" s="173">
        <f t="shared" si="107"/>
        <v>52</v>
      </c>
      <c r="AT20" s="173">
        <f t="shared" si="107"/>
        <v>58.657142857142858</v>
      </c>
      <c r="AU20" s="173">
        <f t="shared" si="107"/>
        <v>60.766666666666666</v>
      </c>
      <c r="AV20" s="173">
        <f t="shared" si="107"/>
        <v>51.457627118644069</v>
      </c>
      <c r="AW20" s="173">
        <f t="shared" si="107"/>
        <v>47.521739130434781</v>
      </c>
      <c r="AX20" s="173">
        <f t="shared" si="107"/>
        <v>49.2</v>
      </c>
      <c r="AY20" s="173">
        <f t="shared" si="107"/>
        <v>56.058823529411768</v>
      </c>
      <c r="AZ20" s="173">
        <f t="shared" si="107"/>
        <v>59.018749999999997</v>
      </c>
      <c r="BA20" s="173">
        <f t="shared" si="107"/>
        <v>45.6875</v>
      </c>
      <c r="BB20" s="173">
        <f t="shared" si="107"/>
        <v>38.6875</v>
      </c>
      <c r="BC20" s="173">
        <f t="shared" si="107"/>
        <v>42</v>
      </c>
      <c r="BD20" s="173">
        <f t="shared" si="107"/>
        <v>56.421052631578945</v>
      </c>
      <c r="BE20" s="173">
        <f t="shared" si="107"/>
        <v>71</v>
      </c>
      <c r="BF20" s="173">
        <f t="shared" si="107"/>
        <v>53.692307692307693</v>
      </c>
      <c r="BG20" s="173">
        <f t="shared" si="107"/>
        <v>56.322580645161288</v>
      </c>
      <c r="BH20" s="173">
        <f t="shared" si="107"/>
        <v>56.807692307692307</v>
      </c>
      <c r="BI20" s="173">
        <f t="shared" si="107"/>
        <v>56.807692307692307</v>
      </c>
      <c r="BJ20" s="173">
        <f t="shared" si="107"/>
        <v>76.756756756756758</v>
      </c>
      <c r="BK20" s="173">
        <f t="shared" si="107"/>
        <v>61.071481481481484</v>
      </c>
      <c r="BL20" s="173">
        <f t="shared" si="107"/>
        <v>62.223333333333336</v>
      </c>
      <c r="BM20" s="173">
        <f t="shared" si="107"/>
        <v>55.678333333333335</v>
      </c>
      <c r="BN20" s="173">
        <f t="shared" ref="BN20:DY20" si="108">BN15/BN7</f>
        <v>61.556410256410253</v>
      </c>
      <c r="BO20" s="173">
        <f t="shared" si="108"/>
        <v>62.884500000000003</v>
      </c>
      <c r="BP20" s="173">
        <f t="shared" si="108"/>
        <v>61.660444444444437</v>
      </c>
      <c r="BQ20" s="173">
        <f t="shared" si="108"/>
        <v>57.767499999999998</v>
      </c>
      <c r="BR20" s="173">
        <f t="shared" si="108"/>
        <v>70.637241379310339</v>
      </c>
      <c r="BS20" s="173">
        <f t="shared" si="108"/>
        <v>59.570625</v>
      </c>
      <c r="BT20" s="173">
        <f t="shared" si="108"/>
        <v>63.526363636363634</v>
      </c>
      <c r="BU20" s="173">
        <f t="shared" si="108"/>
        <v>49.5</v>
      </c>
      <c r="BV20" s="173">
        <f t="shared" si="108"/>
        <v>54.877551020408163</v>
      </c>
      <c r="BW20" s="173">
        <f t="shared" si="108"/>
        <v>58.037037037037038</v>
      </c>
      <c r="BX20" s="173">
        <f t="shared" si="108"/>
        <v>56.391304347826086</v>
      </c>
      <c r="BY20" s="173">
        <f t="shared" si="108"/>
        <v>56.75</v>
      </c>
      <c r="BZ20" s="173">
        <f t="shared" si="108"/>
        <v>71.25</v>
      </c>
      <c r="CA20" s="173">
        <f t="shared" si="108"/>
        <v>68.761904761904759</v>
      </c>
      <c r="CB20" s="173">
        <f t="shared" si="108"/>
        <v>58.533333333333331</v>
      </c>
      <c r="CC20" s="173">
        <f t="shared" si="108"/>
        <v>59.739130434782609</v>
      </c>
      <c r="CD20" s="173">
        <f t="shared" si="108"/>
        <v>58.027027027027025</v>
      </c>
      <c r="CE20" s="173">
        <f t="shared" si="108"/>
        <v>64.019230769230774</v>
      </c>
      <c r="CF20" s="173">
        <f t="shared" si="108"/>
        <v>68.488888888888894</v>
      </c>
      <c r="CG20" s="173">
        <f t="shared" si="108"/>
        <v>83.833333333333329</v>
      </c>
      <c r="CH20" s="173">
        <f t="shared" si="108"/>
        <v>88.44</v>
      </c>
      <c r="CI20" s="173">
        <f t="shared" si="108"/>
        <v>82.5</v>
      </c>
      <c r="CJ20" s="173">
        <f t="shared" si="108"/>
        <v>59.1</v>
      </c>
      <c r="CK20" s="173">
        <f t="shared" si="108"/>
        <v>52.96153846153846</v>
      </c>
      <c r="CL20" s="173">
        <f t="shared" si="108"/>
        <v>53.444444444444443</v>
      </c>
      <c r="CM20" s="173">
        <f t="shared" si="108"/>
        <v>52.090909090909093</v>
      </c>
      <c r="CN20" s="173">
        <f t="shared" si="108"/>
        <v>60.444444444444443</v>
      </c>
      <c r="CO20" s="173">
        <f t="shared" si="108"/>
        <v>59</v>
      </c>
      <c r="CP20" s="173">
        <f t="shared" si="108"/>
        <v>59</v>
      </c>
      <c r="CQ20" s="173">
        <f t="shared" si="108"/>
        <v>66</v>
      </c>
      <c r="CR20" s="173">
        <f t="shared" si="108"/>
        <v>65.030303030303031</v>
      </c>
      <c r="CS20" s="173">
        <f t="shared" si="108"/>
        <v>58.310344827586206</v>
      </c>
      <c r="CT20" s="173">
        <f t="shared" si="108"/>
        <v>57.166666666666664</v>
      </c>
      <c r="CU20" s="173">
        <f t="shared" si="108"/>
        <v>76.529411764705884</v>
      </c>
      <c r="CV20" s="173">
        <f t="shared" si="108"/>
        <v>51.25925925925926</v>
      </c>
      <c r="CW20" s="173">
        <f t="shared" si="108"/>
        <v>66.318181818181813</v>
      </c>
      <c r="CX20" s="173">
        <f t="shared" si="108"/>
        <v>51.1875</v>
      </c>
      <c r="CY20" s="173">
        <f t="shared" si="108"/>
        <v>52.106382978723403</v>
      </c>
      <c r="CZ20" s="173">
        <f t="shared" si="108"/>
        <v>50.026315789473685</v>
      </c>
      <c r="DA20" s="173">
        <f t="shared" si="108"/>
        <v>58.370370370370374</v>
      </c>
      <c r="DB20" s="173">
        <f t="shared" si="108"/>
        <v>48.222222222222221</v>
      </c>
      <c r="DC20" s="173">
        <f t="shared" si="108"/>
        <v>55.086956521739133</v>
      </c>
      <c r="DD20" s="173">
        <f t="shared" si="108"/>
        <v>36.655172413793103</v>
      </c>
      <c r="DE20" s="173">
        <f t="shared" si="108"/>
        <v>57.033333333333331</v>
      </c>
      <c r="DF20" s="173">
        <f t="shared" si="108"/>
        <v>64.929411764705875</v>
      </c>
      <c r="DG20" s="173">
        <f t="shared" si="108"/>
        <v>57.977380952380955</v>
      </c>
      <c r="DH20" s="173">
        <f t="shared" si="108"/>
        <v>67.224000000000004</v>
      </c>
      <c r="DI20" s="173">
        <f t="shared" si="108"/>
        <v>51.995263157894733</v>
      </c>
      <c r="DJ20" s="173">
        <f t="shared" si="108"/>
        <v>61.703181818181818</v>
      </c>
      <c r="DK20" s="173">
        <f t="shared" si="108"/>
        <v>70.021739130434781</v>
      </c>
      <c r="DL20" s="173">
        <f t="shared" si="108"/>
        <v>55</v>
      </c>
      <c r="DM20" s="173">
        <f t="shared" si="108"/>
        <v>54.857142857142854</v>
      </c>
      <c r="DN20" s="173">
        <f t="shared" si="108"/>
        <v>53.551724137931032</v>
      </c>
      <c r="DO20" s="173">
        <f t="shared" si="108"/>
        <v>71.761904761904759</v>
      </c>
      <c r="DP20" s="173">
        <f t="shared" si="108"/>
        <v>100.25</v>
      </c>
      <c r="DQ20" s="173">
        <f t="shared" si="108"/>
        <v>60.230769230769234</v>
      </c>
      <c r="DR20" s="173">
        <f t="shared" si="108"/>
        <v>54.098039215686278</v>
      </c>
      <c r="DS20" s="173">
        <f t="shared" si="108"/>
        <v>86.518518518518519</v>
      </c>
      <c r="DT20" s="173">
        <f t="shared" si="108"/>
        <v>64.282051282051285</v>
      </c>
      <c r="DU20" s="173">
        <f t="shared" si="108"/>
        <v>55.55</v>
      </c>
      <c r="DV20" s="173">
        <f t="shared" si="108"/>
        <v>51.411764705882355</v>
      </c>
      <c r="DW20" s="173">
        <f t="shared" si="108"/>
        <v>51.307692307692307</v>
      </c>
      <c r="DX20" s="173">
        <f t="shared" si="108"/>
        <v>59.0625</v>
      </c>
      <c r="DY20" s="173">
        <f t="shared" si="108"/>
        <v>57.771929824561404</v>
      </c>
      <c r="DZ20" s="173">
        <f t="shared" ref="DZ20:GK20" si="109">DZ15/DZ7</f>
        <v>56.001111111111108</v>
      </c>
      <c r="EA20" s="173">
        <f t="shared" si="109"/>
        <v>61.117777777777782</v>
      </c>
      <c r="EB20" s="173">
        <f t="shared" si="109"/>
        <v>60.814285714285717</v>
      </c>
      <c r="EC20" s="173">
        <f t="shared" si="109"/>
        <v>61.384615384615387</v>
      </c>
      <c r="ED20" s="173">
        <f t="shared" si="109"/>
        <v>61.270833333333336</v>
      </c>
      <c r="EE20" s="173">
        <f t="shared" si="109"/>
        <v>61.343434343434346</v>
      </c>
      <c r="EF20" s="173">
        <f t="shared" si="109"/>
        <v>64.358267716535437</v>
      </c>
      <c r="EG20" s="173">
        <f t="shared" si="109"/>
        <v>62.027118644067798</v>
      </c>
      <c r="EH20" s="173">
        <f t="shared" si="109"/>
        <v>57.288677685950418</v>
      </c>
      <c r="EI20" s="173">
        <f t="shared" si="109"/>
        <v>52.57692307692308</v>
      </c>
      <c r="EJ20" s="173">
        <f t="shared" si="109"/>
        <v>67.521739130434781</v>
      </c>
      <c r="EK20" s="173">
        <f t="shared" si="109"/>
        <v>70.888888888888886</v>
      </c>
      <c r="EL20" s="173">
        <f t="shared" si="109"/>
        <v>56.68</v>
      </c>
      <c r="EM20" s="173">
        <f t="shared" si="109"/>
        <v>60.733333333333334</v>
      </c>
      <c r="EN20" s="173">
        <f t="shared" si="109"/>
        <v>73.882352941176464</v>
      </c>
      <c r="EO20" s="173">
        <f t="shared" si="109"/>
        <v>56.058823529411768</v>
      </c>
      <c r="EP20" s="173">
        <f t="shared" si="109"/>
        <v>62.28125</v>
      </c>
      <c r="EQ20" s="173">
        <f t="shared" si="109"/>
        <v>58.655172413793103</v>
      </c>
      <c r="ER20" s="173">
        <f t="shared" si="109"/>
        <v>54.846153846153847</v>
      </c>
      <c r="ES20" s="173">
        <f t="shared" si="109"/>
        <v>54.684210526315788</v>
      </c>
      <c r="ET20" s="173">
        <f t="shared" si="109"/>
        <v>57.432432432432435</v>
      </c>
      <c r="EU20" s="173">
        <f t="shared" si="109"/>
        <v>56.707317073170735</v>
      </c>
      <c r="EV20" s="173">
        <f t="shared" si="109"/>
        <v>52.45</v>
      </c>
      <c r="EW20" s="173">
        <f t="shared" si="109"/>
        <v>56.93150684931507</v>
      </c>
      <c r="EX20" s="173">
        <f t="shared" si="109"/>
        <v>57.9</v>
      </c>
      <c r="EY20" s="173">
        <f t="shared" si="109"/>
        <v>52.994347826086951</v>
      </c>
      <c r="EZ20" s="173">
        <f t="shared" si="109"/>
        <v>53.706363636363633</v>
      </c>
      <c r="FA20" s="173">
        <f t="shared" si="109"/>
        <v>58.114545454545457</v>
      </c>
      <c r="FB20" s="173">
        <f t="shared" si="109"/>
        <v>63.860000000000007</v>
      </c>
      <c r="FC20" s="173">
        <f t="shared" si="109"/>
        <v>61.945</v>
      </c>
      <c r="FD20" s="173">
        <f t="shared" si="109"/>
        <v>58.811190476190482</v>
      </c>
      <c r="FE20" s="173">
        <f t="shared" si="109"/>
        <v>68.785121951219509</v>
      </c>
      <c r="FF20" s="173">
        <f t="shared" si="109"/>
        <v>59.001176470588234</v>
      </c>
      <c r="FG20" s="173">
        <f t="shared" si="109"/>
        <v>54.541739130434784</v>
      </c>
      <c r="FH20" s="173">
        <f t="shared" si="109"/>
        <v>62.50473684210526</v>
      </c>
      <c r="FI20" s="173">
        <f t="shared" si="109"/>
        <v>61.158965517241377</v>
      </c>
      <c r="FJ20" s="173">
        <f t="shared" si="109"/>
        <v>62.290952380952376</v>
      </c>
      <c r="FK20" s="173">
        <f t="shared" si="109"/>
        <v>63.172352941176477</v>
      </c>
      <c r="FL20" s="173">
        <f t="shared" si="109"/>
        <v>59.754054054054059</v>
      </c>
      <c r="FM20" s="173">
        <f t="shared" si="109"/>
        <v>54.703636363636363</v>
      </c>
      <c r="FN20" s="173">
        <f t="shared" si="109"/>
        <v>54.89</v>
      </c>
      <c r="FO20" s="173">
        <f t="shared" si="109"/>
        <v>77.069714285714284</v>
      </c>
      <c r="FP20" s="173">
        <f t="shared" si="109"/>
        <v>72.919428571428568</v>
      </c>
      <c r="FQ20" s="173">
        <f t="shared" si="109"/>
        <v>59.102499999999999</v>
      </c>
      <c r="FR20" s="173">
        <f t="shared" si="109"/>
        <v>57.039142857142856</v>
      </c>
      <c r="FS20" s="173">
        <f t="shared" si="109"/>
        <v>59.180952380952377</v>
      </c>
      <c r="FT20" s="173">
        <f t="shared" si="109"/>
        <v>56.659411764705887</v>
      </c>
      <c r="FU20" s="173">
        <f t="shared" si="109"/>
        <v>68.113529411764716</v>
      </c>
      <c r="FV20" s="173">
        <f t="shared" si="109"/>
        <v>55.060333333333332</v>
      </c>
      <c r="FW20" s="173">
        <f t="shared" si="109"/>
        <v>62.074062499999997</v>
      </c>
      <c r="FX20" s="173">
        <f t="shared" si="109"/>
        <v>63.69736842105263</v>
      </c>
      <c r="FY20" s="173">
        <f t="shared" si="109"/>
        <v>61.449375000000003</v>
      </c>
      <c r="FZ20" s="173">
        <f t="shared" si="109"/>
        <v>61.697391304347825</v>
      </c>
      <c r="GA20" s="173">
        <f t="shared" si="109"/>
        <v>54.175714285714285</v>
      </c>
      <c r="GB20" s="173">
        <f t="shared" si="109"/>
        <v>69.144545454545451</v>
      </c>
      <c r="GC20" s="173">
        <f t="shared" si="109"/>
        <v>58.366000000000007</v>
      </c>
      <c r="GD20" s="173">
        <f t="shared" si="109"/>
        <v>56.64</v>
      </c>
      <c r="GE20" s="173">
        <f t="shared" si="109"/>
        <v>58.223333333333336</v>
      </c>
      <c r="GF20" s="173">
        <f t="shared" si="109"/>
        <v>55.209354838709679</v>
      </c>
      <c r="GG20" s="173">
        <f t="shared" si="109"/>
        <v>63.460294117647059</v>
      </c>
      <c r="GH20" s="173">
        <f t="shared" si="109"/>
        <v>54.070000000000007</v>
      </c>
      <c r="GI20" s="173">
        <f t="shared" si="109"/>
        <v>63.91612903225807</v>
      </c>
      <c r="GJ20" s="173">
        <f t="shared" si="109"/>
        <v>54.265000000000001</v>
      </c>
      <c r="GK20" s="173">
        <f t="shared" si="109"/>
        <v>64.289761904761903</v>
      </c>
      <c r="GL20" s="173">
        <f t="shared" ref="GL20:IW20" si="110">GL15/GL7</f>
        <v>60.625294117647066</v>
      </c>
      <c r="GM20" s="173">
        <f t="shared" si="110"/>
        <v>62.09264705882353</v>
      </c>
      <c r="GN20" s="173">
        <f t="shared" si="110"/>
        <v>74.989999999999995</v>
      </c>
      <c r="GO20" s="173">
        <f t="shared" si="110"/>
        <v>80.472499999999997</v>
      </c>
      <c r="GP20" s="173">
        <f t="shared" si="110"/>
        <v>57.975238095238097</v>
      </c>
      <c r="GQ20" s="173">
        <f t="shared" si="110"/>
        <v>67.227058823529404</v>
      </c>
      <c r="GR20" s="173">
        <f t="shared" si="110"/>
        <v>58.573939393939398</v>
      </c>
      <c r="GS20" s="173">
        <f t="shared" si="110"/>
        <v>61.67257142857143</v>
      </c>
      <c r="GT20" s="173">
        <f t="shared" si="110"/>
        <v>65.294375000000002</v>
      </c>
      <c r="GU20" s="173">
        <f t="shared" si="110"/>
        <v>58.385999999999996</v>
      </c>
      <c r="GV20" s="173">
        <f t="shared" si="110"/>
        <v>52.955000000000005</v>
      </c>
      <c r="GW20" s="173">
        <f t="shared" si="110"/>
        <v>53.386666666666663</v>
      </c>
      <c r="GX20" s="173">
        <f t="shared" si="110"/>
        <v>54.891086956521733</v>
      </c>
      <c r="GY20" s="173">
        <f t="shared" si="110"/>
        <v>62.857567567567571</v>
      </c>
      <c r="GZ20" s="173">
        <f t="shared" si="110"/>
        <v>60.064999999999998</v>
      </c>
      <c r="HA20" s="173">
        <f t="shared" si="110"/>
        <v>56.048139534883724</v>
      </c>
      <c r="HB20" s="173">
        <f t="shared" si="110"/>
        <v>56.98</v>
      </c>
      <c r="HC20" s="173">
        <f t="shared" si="110"/>
        <v>53.097142857142856</v>
      </c>
      <c r="HD20" s="173">
        <f t="shared" si="110"/>
        <v>64.261428571428567</v>
      </c>
      <c r="HE20" s="173">
        <f t="shared" si="110"/>
        <v>58.019333333333329</v>
      </c>
      <c r="HF20" s="173">
        <f t="shared" si="110"/>
        <v>53.226999999999997</v>
      </c>
      <c r="HG20" s="173">
        <f t="shared" si="110"/>
        <v>54.197241379310348</v>
      </c>
      <c r="HH20" s="173">
        <f t="shared" si="110"/>
        <v>54.179642857142859</v>
      </c>
      <c r="HI20" s="173">
        <f t="shared" si="110"/>
        <v>56.695833333333333</v>
      </c>
      <c r="HJ20" s="173">
        <f t="shared" si="110"/>
        <v>57.025714285714287</v>
      </c>
      <c r="HK20" s="173">
        <f t="shared" si="110"/>
        <v>57.032857142857146</v>
      </c>
      <c r="HL20" s="173">
        <f t="shared" si="110"/>
        <v>64.885348837209307</v>
      </c>
      <c r="HM20" s="173">
        <f t="shared" si="110"/>
        <v>61.859999999999992</v>
      </c>
      <c r="HN20" s="173">
        <f t="shared" si="110"/>
        <v>65.762173913043483</v>
      </c>
      <c r="HO20" s="173">
        <f t="shared" si="110"/>
        <v>60.407241379310342</v>
      </c>
      <c r="HP20" s="173">
        <f t="shared" si="110"/>
        <v>56.654411764705884</v>
      </c>
      <c r="HQ20" s="173">
        <f t="shared" si="110"/>
        <v>61.067037037037032</v>
      </c>
      <c r="HR20" s="173">
        <f t="shared" si="110"/>
        <v>56.49</v>
      </c>
      <c r="HS20" s="173">
        <f t="shared" si="110"/>
        <v>56.421428571428571</v>
      </c>
      <c r="HT20" s="173">
        <f t="shared" si="110"/>
        <v>55.045000000000002</v>
      </c>
      <c r="HU20" s="173">
        <f t="shared" si="110"/>
        <v>58.792439024390241</v>
      </c>
      <c r="HV20" s="173">
        <f t="shared" si="110"/>
        <v>59.133396226415094</v>
      </c>
      <c r="HW20" s="173">
        <f t="shared" si="110"/>
        <v>53.865227272727275</v>
      </c>
      <c r="HX20" s="173">
        <f t="shared" si="110"/>
        <v>57.509749999999997</v>
      </c>
      <c r="HY20" s="173">
        <f t="shared" si="110"/>
        <v>60.747142857142862</v>
      </c>
      <c r="HZ20" s="173">
        <f t="shared" si="110"/>
        <v>191.34885714285716</v>
      </c>
      <c r="IA20" s="173">
        <f t="shared" si="110"/>
        <v>58.111782945736437</v>
      </c>
      <c r="IB20" s="173">
        <f t="shared" si="110"/>
        <v>56.523333333333326</v>
      </c>
      <c r="IC20" s="173">
        <f t="shared" si="110"/>
        <v>56.605687203791469</v>
      </c>
      <c r="ID20" s="173">
        <f t="shared" si="110"/>
        <v>58.365686274509805</v>
      </c>
      <c r="IE20" s="173">
        <f t="shared" si="110"/>
        <v>57.585639534883718</v>
      </c>
      <c r="IF20" s="173">
        <f t="shared" si="110"/>
        <v>54.572612612612616</v>
      </c>
      <c r="IG20" s="173">
        <f t="shared" si="110"/>
        <v>58.393402061855667</v>
      </c>
      <c r="IH20" s="173">
        <f t="shared" si="110"/>
        <v>65.384166666666673</v>
      </c>
      <c r="II20" s="173">
        <f t="shared" si="110"/>
        <v>68.367999999999995</v>
      </c>
      <c r="IJ20" s="173">
        <f t="shared" si="110"/>
        <v>61.235405405405409</v>
      </c>
      <c r="IK20" s="173">
        <f t="shared" si="110"/>
        <v>56.615897435897438</v>
      </c>
      <c r="IL20" s="173">
        <f t="shared" si="110"/>
        <v>36.054516129032258</v>
      </c>
      <c r="IM20" s="173">
        <f t="shared" si="110"/>
        <v>54.890000000000008</v>
      </c>
      <c r="IN20" s="173">
        <f t="shared" si="110"/>
        <v>54.640731707317073</v>
      </c>
      <c r="IO20" s="173">
        <f t="shared" si="110"/>
        <v>63.654146341463417</v>
      </c>
      <c r="IP20" s="173">
        <f t="shared" si="110"/>
        <v>55.566749999999999</v>
      </c>
      <c r="IQ20" s="173">
        <f t="shared" si="110"/>
        <v>58.152368421052628</v>
      </c>
      <c r="IR20" s="173">
        <f t="shared" si="110"/>
        <v>56.930740740740745</v>
      </c>
      <c r="IS20" s="173">
        <f t="shared" si="110"/>
        <v>62.162727272727267</v>
      </c>
      <c r="IT20" s="173">
        <f t="shared" si="110"/>
        <v>57.282500000000006</v>
      </c>
      <c r="IU20" s="173">
        <f t="shared" si="110"/>
        <v>58.587872340425534</v>
      </c>
      <c r="IV20" s="173">
        <f t="shared" si="110"/>
        <v>60.128095238095241</v>
      </c>
      <c r="IW20" s="173">
        <f t="shared" si="110"/>
        <v>57.983695652173914</v>
      </c>
      <c r="IX20" s="173">
        <f t="shared" ref="IX20:LI20" si="111">IX15/IX7</f>
        <v>52.873207547169812</v>
      </c>
      <c r="IY20" s="173">
        <f t="shared" si="111"/>
        <v>60.656818181818181</v>
      </c>
      <c r="IZ20" s="173">
        <f t="shared" si="111"/>
        <v>53.150869565217391</v>
      </c>
      <c r="JA20" s="173">
        <f t="shared" si="111"/>
        <v>56.039615384615381</v>
      </c>
      <c r="JB20" s="173">
        <f t="shared" si="111"/>
        <v>56.963170731707315</v>
      </c>
      <c r="JC20" s="173">
        <f t="shared" si="111"/>
        <v>56.395500000000006</v>
      </c>
      <c r="JD20" s="173">
        <f t="shared" si="111"/>
        <v>56.500652173913046</v>
      </c>
      <c r="JE20" s="173">
        <f t="shared" si="111"/>
        <v>49.635849056603767</v>
      </c>
      <c r="JF20" s="173">
        <f t="shared" si="111"/>
        <v>56.88928571428572</v>
      </c>
      <c r="JG20" s="173">
        <f t="shared" si="111"/>
        <v>63.817857142857143</v>
      </c>
      <c r="JH20" s="173">
        <f t="shared" si="111"/>
        <v>61.216000000000001</v>
      </c>
      <c r="JI20" s="173">
        <f t="shared" si="111"/>
        <v>54.662666666666674</v>
      </c>
      <c r="JJ20" s="173">
        <f t="shared" si="111"/>
        <v>53.442368421052628</v>
      </c>
      <c r="JK20" s="173">
        <f t="shared" si="111"/>
        <v>55.929600000000001</v>
      </c>
      <c r="JL20" s="173">
        <f t="shared" si="111"/>
        <v>52.038222222222217</v>
      </c>
      <c r="JM20" s="173">
        <f t="shared" si="111"/>
        <v>64.237391304347824</v>
      </c>
      <c r="JN20" s="173">
        <f t="shared" si="111"/>
        <v>57.984761904761911</v>
      </c>
      <c r="JO20" s="173">
        <f t="shared" si="111"/>
        <v>50.778823529411767</v>
      </c>
      <c r="JP20" s="173">
        <f t="shared" si="111"/>
        <v>52.911521739130428</v>
      </c>
      <c r="JQ20" s="173">
        <f t="shared" si="111"/>
        <v>58.798979591836734</v>
      </c>
      <c r="JR20" s="173">
        <f t="shared" si="111"/>
        <v>63.256888888888888</v>
      </c>
      <c r="JS20" s="173">
        <f t="shared" si="111"/>
        <v>57.222291666666671</v>
      </c>
      <c r="JT20" s="173">
        <f t="shared" si="111"/>
        <v>56.160487804878045</v>
      </c>
      <c r="JU20" s="173">
        <f t="shared" si="111"/>
        <v>67.566923076923075</v>
      </c>
      <c r="JV20" s="173">
        <f t="shared" si="111"/>
        <v>57.216666666666669</v>
      </c>
      <c r="JW20" s="173">
        <f t="shared" si="111"/>
        <v>54.807083333333331</v>
      </c>
      <c r="JX20" s="173">
        <f t="shared" si="111"/>
        <v>58.7734375</v>
      </c>
      <c r="JY20" s="173">
        <f t="shared" si="111"/>
        <v>52.796451612903226</v>
      </c>
      <c r="JZ20" s="173">
        <f t="shared" si="111"/>
        <v>52.028888888888886</v>
      </c>
      <c r="KA20" s="173">
        <f t="shared" si="111"/>
        <v>57.659259259259258</v>
      </c>
      <c r="KB20" s="173">
        <f t="shared" si="111"/>
        <v>58.429166666666667</v>
      </c>
      <c r="KC20" s="173">
        <f t="shared" si="111"/>
        <v>51.596000000000004</v>
      </c>
      <c r="KD20" s="173">
        <f t="shared" si="111"/>
        <v>53.097692307692306</v>
      </c>
      <c r="KE20" s="173">
        <f t="shared" si="111"/>
        <v>61.327027027027022</v>
      </c>
      <c r="KF20" s="173">
        <f t="shared" si="111"/>
        <v>53.221190476190472</v>
      </c>
      <c r="KG20" s="173">
        <f t="shared" si="111"/>
        <v>48.379090909090905</v>
      </c>
      <c r="KH20" s="173">
        <f t="shared" si="111"/>
        <v>59.880833333333335</v>
      </c>
      <c r="KI20" s="173">
        <f t="shared" si="111"/>
        <v>45.334375000000001</v>
      </c>
      <c r="KJ20" s="173">
        <f t="shared" si="111"/>
        <v>53.278888888888886</v>
      </c>
      <c r="KK20" s="173">
        <f t="shared" si="111"/>
        <v>54.470277777777781</v>
      </c>
      <c r="KL20" s="173">
        <f t="shared" si="111"/>
        <v>52.017272727272726</v>
      </c>
      <c r="KM20" s="173">
        <f t="shared" si="111"/>
        <v>54.886774193548391</v>
      </c>
      <c r="KN20" s="173">
        <f t="shared" si="111"/>
        <v>53.175428571428576</v>
      </c>
      <c r="KO20" s="173">
        <f t="shared" si="111"/>
        <v>52.222666666666669</v>
      </c>
      <c r="KP20" s="173">
        <f t="shared" si="111"/>
        <v>63.005833333333335</v>
      </c>
      <c r="KQ20" s="173">
        <f t="shared" si="111"/>
        <v>61.550666666666665</v>
      </c>
      <c r="KR20" s="173">
        <f t="shared" si="111"/>
        <v>52.199999999999996</v>
      </c>
      <c r="KS20" s="173">
        <f t="shared" si="111"/>
        <v>50.228387096774192</v>
      </c>
      <c r="KT20" s="173">
        <f t="shared" si="111"/>
        <v>60.097111111111111</v>
      </c>
      <c r="KU20" s="173">
        <f t="shared" si="111"/>
        <v>56.798529411764711</v>
      </c>
      <c r="KV20" s="173">
        <f t="shared" si="111"/>
        <v>55.202187500000001</v>
      </c>
      <c r="KW20" s="173">
        <f t="shared" si="111"/>
        <v>44.47</v>
      </c>
      <c r="KX20" s="173">
        <f t="shared" si="111"/>
        <v>73.468571428571423</v>
      </c>
      <c r="KY20" s="173">
        <f t="shared" si="111"/>
        <v>57.033428571428573</v>
      </c>
      <c r="KZ20" s="173">
        <f t="shared" si="111"/>
        <v>58.49666666666667</v>
      </c>
      <c r="LA20" s="173">
        <f t="shared" si="111"/>
        <v>74.699743589743591</v>
      </c>
      <c r="LB20" s="173">
        <f t="shared" si="111"/>
        <v>53.018437499999997</v>
      </c>
      <c r="LC20" s="173">
        <f t="shared" si="111"/>
        <v>58.163076923076922</v>
      </c>
      <c r="LD20" s="173">
        <f t="shared" si="111"/>
        <v>66.716363636363639</v>
      </c>
      <c r="LE20" s="173">
        <f t="shared" si="111"/>
        <v>87.545384615384606</v>
      </c>
      <c r="LF20" s="173">
        <f t="shared" si="111"/>
        <v>56.016470588235293</v>
      </c>
      <c r="LG20" s="173">
        <f t="shared" si="111"/>
        <v>60.898571428571422</v>
      </c>
      <c r="LH20" s="173">
        <f t="shared" si="111"/>
        <v>52.854090909090907</v>
      </c>
      <c r="LI20" s="173">
        <f t="shared" si="111"/>
        <v>51.480909090909087</v>
      </c>
      <c r="LJ20" s="173">
        <f t="shared" ref="LJ20:NC20" si="112">LJ15/LJ7</f>
        <v>58.056249999999999</v>
      </c>
      <c r="LK20" s="173">
        <f t="shared" si="112"/>
        <v>53.013750000000002</v>
      </c>
      <c r="LL20" s="173">
        <f t="shared" si="112"/>
        <v>53.713529411764704</v>
      </c>
      <c r="LM20" s="173">
        <f t="shared" si="112"/>
        <v>53.048666666666669</v>
      </c>
      <c r="LN20" s="173">
        <f t="shared" si="112"/>
        <v>67.382249999999999</v>
      </c>
      <c r="LO20" s="173">
        <f t="shared" si="112"/>
        <v>62.161818181818177</v>
      </c>
      <c r="LP20" s="173">
        <f t="shared" si="112"/>
        <v>59.320384615384611</v>
      </c>
      <c r="LQ20" s="173">
        <f t="shared" si="112"/>
        <v>56.151600000000002</v>
      </c>
      <c r="LR20" s="173">
        <f t="shared" si="112"/>
        <v>60.778823529411767</v>
      </c>
      <c r="LS20" s="173">
        <f t="shared" si="112"/>
        <v>56.00611111111111</v>
      </c>
      <c r="LT20" s="173">
        <f t="shared" si="112"/>
        <v>51.874418604651162</v>
      </c>
      <c r="LU20" s="173">
        <f t="shared" si="112"/>
        <v>57.738620689655178</v>
      </c>
      <c r="LV20" s="173">
        <f t="shared" si="112"/>
        <v>59.586060606060606</v>
      </c>
      <c r="LW20" s="173">
        <f t="shared" si="112"/>
        <v>59.112222222222229</v>
      </c>
      <c r="LX20" s="173">
        <f t="shared" si="112"/>
        <v>68.135476190476197</v>
      </c>
      <c r="LY20" s="173">
        <f t="shared" si="112"/>
        <v>58.994117647058822</v>
      </c>
      <c r="LZ20" s="173">
        <f t="shared" si="112"/>
        <v>62.45</v>
      </c>
      <c r="MA20" s="173">
        <f t="shared" si="112"/>
        <v>63.229454545454544</v>
      </c>
      <c r="MB20" s="173">
        <f t="shared" si="112"/>
        <v>69.058222222222213</v>
      </c>
      <c r="MC20" s="173">
        <f t="shared" si="112"/>
        <v>59.049666666666667</v>
      </c>
      <c r="MD20" s="173">
        <f t="shared" si="112"/>
        <v>56.964583333333337</v>
      </c>
      <c r="ME20" s="173">
        <f t="shared" si="112"/>
        <v>62.562352941176471</v>
      </c>
      <c r="MF20" s="173">
        <f t="shared" si="112"/>
        <v>50.639499999999998</v>
      </c>
      <c r="MG20" s="173">
        <f t="shared" si="112"/>
        <v>54.728709677419353</v>
      </c>
      <c r="MH20" s="173">
        <f t="shared" si="112"/>
        <v>60.246346153846154</v>
      </c>
      <c r="MI20" s="173">
        <f t="shared" si="112"/>
        <v>60.186249999999994</v>
      </c>
      <c r="MJ20" s="173">
        <f t="shared" si="112"/>
        <v>57.291403508771936</v>
      </c>
      <c r="MK20" s="173">
        <f t="shared" si="112"/>
        <v>60.498636363636365</v>
      </c>
      <c r="ML20" s="173">
        <f t="shared" si="112"/>
        <v>58.854324324324331</v>
      </c>
      <c r="MM20" s="173">
        <f t="shared" si="112"/>
        <v>65.739999999999995</v>
      </c>
      <c r="MN20" s="173">
        <f t="shared" si="112"/>
        <v>57.822142857142858</v>
      </c>
      <c r="MO20" s="173">
        <f t="shared" si="112"/>
        <v>61.57236363636364</v>
      </c>
      <c r="MP20" s="173">
        <f t="shared" si="112"/>
        <v>64.281764705882352</v>
      </c>
      <c r="MQ20" s="173">
        <f t="shared" si="112"/>
        <v>54.980370370370373</v>
      </c>
      <c r="MR20" s="173">
        <f t="shared" si="112"/>
        <v>65.354444444444439</v>
      </c>
      <c r="MS20" s="173">
        <f t="shared" si="112"/>
        <v>54.401351351351352</v>
      </c>
      <c r="MT20" s="173">
        <f t="shared" si="112"/>
        <v>49.514285714285712</v>
      </c>
      <c r="MU20" s="173">
        <f t="shared" si="112"/>
        <v>49.062222222222225</v>
      </c>
      <c r="MV20" s="173">
        <f t="shared" si="112"/>
        <v>64.86559322033898</v>
      </c>
      <c r="MW20" s="173">
        <f t="shared" si="112"/>
        <v>62.359387755102041</v>
      </c>
      <c r="MX20" s="173">
        <f t="shared" si="112"/>
        <v>28.762711864406779</v>
      </c>
      <c r="MY20" s="173">
        <f t="shared" si="112"/>
        <v>75.258775510204075</v>
      </c>
      <c r="MZ20" s="173">
        <f t="shared" si="112"/>
        <v>51.818703703703704</v>
      </c>
      <c r="NA20" s="173">
        <f t="shared" si="112"/>
        <v>51.902424242424239</v>
      </c>
      <c r="NB20" s="173">
        <f t="shared" si="112"/>
        <v>53.43727272727272</v>
      </c>
      <c r="NC20" s="173">
        <f t="shared" si="112"/>
        <v>57.331428571428575</v>
      </c>
    </row>
    <row r="21" spans="1:367" s="107" customFormat="1" x14ac:dyDescent="0.3">
      <c r="A21" s="174" t="s">
        <v>16</v>
      </c>
      <c r="B21" s="175">
        <f>B16/B8</f>
        <v>59.109999999999992</v>
      </c>
      <c r="C21" s="175">
        <f t="shared" ref="C21:BM21" si="113">C16/C8</f>
        <v>59.11</v>
      </c>
      <c r="D21" s="175">
        <f t="shared" si="113"/>
        <v>59.109999999999992</v>
      </c>
      <c r="E21" s="175">
        <f t="shared" si="113"/>
        <v>59.11</v>
      </c>
      <c r="F21" s="175">
        <f t="shared" si="113"/>
        <v>59.110000000000007</v>
      </c>
      <c r="G21" s="175">
        <f t="shared" si="113"/>
        <v>59.11</v>
      </c>
      <c r="H21" s="175">
        <f t="shared" si="113"/>
        <v>59.110000000000007</v>
      </c>
      <c r="I21" s="175">
        <f t="shared" si="113"/>
        <v>59.11</v>
      </c>
      <c r="J21" s="175">
        <f t="shared" si="113"/>
        <v>59.11</v>
      </c>
      <c r="K21" s="175">
        <f t="shared" si="113"/>
        <v>59.11</v>
      </c>
      <c r="L21" s="175">
        <f t="shared" si="113"/>
        <v>59.11</v>
      </c>
      <c r="M21" s="175">
        <f t="shared" si="113"/>
        <v>59.109999999999992</v>
      </c>
      <c r="N21" s="175">
        <f t="shared" si="113"/>
        <v>59.11</v>
      </c>
      <c r="O21" s="175">
        <f t="shared" si="113"/>
        <v>59.11</v>
      </c>
      <c r="P21" s="175">
        <f t="shared" si="113"/>
        <v>59.11</v>
      </c>
      <c r="Q21" s="175">
        <f t="shared" si="113"/>
        <v>59.11</v>
      </c>
      <c r="R21" s="175">
        <f t="shared" si="113"/>
        <v>59.11</v>
      </c>
      <c r="S21" s="175">
        <f t="shared" si="113"/>
        <v>59.109999999999992</v>
      </c>
      <c r="T21" s="175">
        <f t="shared" si="113"/>
        <v>59.11</v>
      </c>
      <c r="U21" s="175">
        <f t="shared" si="113"/>
        <v>59.11</v>
      </c>
      <c r="V21" s="175">
        <f t="shared" si="113"/>
        <v>59.11</v>
      </c>
      <c r="W21" s="175">
        <f t="shared" si="113"/>
        <v>59.11</v>
      </c>
      <c r="X21" s="175">
        <f t="shared" si="113"/>
        <v>59.109999999999992</v>
      </c>
      <c r="Y21" s="175">
        <f t="shared" si="113"/>
        <v>59.11</v>
      </c>
      <c r="Z21" s="175">
        <f t="shared" si="113"/>
        <v>59.110000000000007</v>
      </c>
      <c r="AA21" s="175">
        <f t="shared" si="113"/>
        <v>59.11</v>
      </c>
      <c r="AB21" s="175">
        <f t="shared" si="113"/>
        <v>59.11</v>
      </c>
      <c r="AC21" s="175">
        <f t="shared" si="113"/>
        <v>59.11</v>
      </c>
      <c r="AD21" s="175">
        <f t="shared" si="113"/>
        <v>59.109999999999992</v>
      </c>
      <c r="AE21" s="175">
        <f t="shared" si="113"/>
        <v>59.11</v>
      </c>
      <c r="AF21" s="175">
        <f t="shared" si="113"/>
        <v>59.11</v>
      </c>
      <c r="AG21" s="175">
        <f t="shared" si="113"/>
        <v>55.350835322195714</v>
      </c>
      <c r="AH21" s="175">
        <f t="shared" si="113"/>
        <v>55.350835322195707</v>
      </c>
      <c r="AI21" s="175">
        <f t="shared" si="113"/>
        <v>55.350835322195707</v>
      </c>
      <c r="AJ21" s="175">
        <f t="shared" si="113"/>
        <v>55.350835322195707</v>
      </c>
      <c r="AK21" s="175">
        <f t="shared" si="113"/>
        <v>55.350835322195707</v>
      </c>
      <c r="AL21" s="175">
        <f t="shared" si="113"/>
        <v>55.350835322195707</v>
      </c>
      <c r="AM21" s="175">
        <f t="shared" si="113"/>
        <v>55.350835322195714</v>
      </c>
      <c r="AN21" s="175">
        <f t="shared" si="113"/>
        <v>55.350835322195699</v>
      </c>
      <c r="AO21" s="175">
        <f t="shared" si="113"/>
        <v>55.350835322195707</v>
      </c>
      <c r="AP21" s="175">
        <f t="shared" si="113"/>
        <v>55.350835322195707</v>
      </c>
      <c r="AQ21" s="175">
        <f t="shared" si="113"/>
        <v>55.350835322195707</v>
      </c>
      <c r="AR21" s="175">
        <f t="shared" si="113"/>
        <v>55.350835322195707</v>
      </c>
      <c r="AS21" s="175">
        <f t="shared" si="113"/>
        <v>55.350835322195714</v>
      </c>
      <c r="AT21" s="175">
        <f t="shared" si="113"/>
        <v>55.350835322195707</v>
      </c>
      <c r="AU21" s="175">
        <f t="shared" si="113"/>
        <v>55.350835322195707</v>
      </c>
      <c r="AV21" s="175">
        <f t="shared" si="113"/>
        <v>55.350835322195707</v>
      </c>
      <c r="AW21" s="175">
        <f t="shared" si="113"/>
        <v>55.350835322195707</v>
      </c>
      <c r="AX21" s="175">
        <f t="shared" si="113"/>
        <v>55.350835322195707</v>
      </c>
      <c r="AY21" s="175">
        <f t="shared" si="113"/>
        <v>55.350835322195707</v>
      </c>
      <c r="AZ21" s="175">
        <f t="shared" si="113"/>
        <v>55.350835322195714</v>
      </c>
      <c r="BA21" s="175">
        <f t="shared" si="113"/>
        <v>55.350835322195707</v>
      </c>
      <c r="BB21" s="175">
        <f t="shared" si="113"/>
        <v>55.350835322195707</v>
      </c>
      <c r="BC21" s="175">
        <f t="shared" si="113"/>
        <v>55.350835322195707</v>
      </c>
      <c r="BD21" s="175">
        <f t="shared" si="113"/>
        <v>55.350835322195707</v>
      </c>
      <c r="BE21" s="175">
        <f t="shared" si="113"/>
        <v>55.350835322195714</v>
      </c>
      <c r="BF21" s="175">
        <f t="shared" si="113"/>
        <v>55.350835322195707</v>
      </c>
      <c r="BG21" s="175">
        <f t="shared" si="113"/>
        <v>55.350835322195707</v>
      </c>
      <c r="BH21" s="175">
        <f t="shared" si="113"/>
        <v>55.350835322195707</v>
      </c>
      <c r="BI21" s="175">
        <f t="shared" si="113"/>
        <v>55.350835322195707</v>
      </c>
      <c r="BJ21" s="175">
        <f t="shared" si="113"/>
        <v>55.350835322195707</v>
      </c>
      <c r="BK21" s="175">
        <f t="shared" si="113"/>
        <v>62.297105263157896</v>
      </c>
      <c r="BL21" s="175">
        <f t="shared" si="113"/>
        <v>62.297105263157896</v>
      </c>
      <c r="BM21" s="175">
        <f t="shared" si="113"/>
        <v>62.297105263157896</v>
      </c>
      <c r="BN21" s="175">
        <f t="shared" ref="BN21:DY21" si="114">BN16/BN8</f>
        <v>62.297105263157896</v>
      </c>
      <c r="BO21" s="175">
        <f t="shared" si="114"/>
        <v>62.297105263157889</v>
      </c>
      <c r="BP21" s="175">
        <f t="shared" si="114"/>
        <v>62.297105263157896</v>
      </c>
      <c r="BQ21" s="175">
        <f t="shared" si="114"/>
        <v>62.297105263157896</v>
      </c>
      <c r="BR21" s="175">
        <f t="shared" si="114"/>
        <v>62.297105263157896</v>
      </c>
      <c r="BS21" s="175">
        <f t="shared" si="114"/>
        <v>62.297105263157889</v>
      </c>
      <c r="BT21" s="175">
        <f t="shared" si="114"/>
        <v>62.297105263157896</v>
      </c>
      <c r="BU21" s="175">
        <f t="shared" si="114"/>
        <v>62.297105263157896</v>
      </c>
      <c r="BV21" s="175">
        <f t="shared" si="114"/>
        <v>62.297105263157896</v>
      </c>
      <c r="BW21" s="175">
        <f t="shared" si="114"/>
        <v>62.297105263157896</v>
      </c>
      <c r="BX21" s="175">
        <f t="shared" si="114"/>
        <v>62.297105263157889</v>
      </c>
      <c r="BY21" s="175">
        <f t="shared" si="114"/>
        <v>62.297105263157903</v>
      </c>
      <c r="BZ21" s="175">
        <f t="shared" si="114"/>
        <v>62.297105263157896</v>
      </c>
      <c r="CA21" s="175">
        <f t="shared" si="114"/>
        <v>62.297105263157889</v>
      </c>
      <c r="CB21" s="175">
        <f t="shared" si="114"/>
        <v>62.297105263157889</v>
      </c>
      <c r="CC21" s="175">
        <f t="shared" si="114"/>
        <v>62.297105263157896</v>
      </c>
      <c r="CD21" s="175">
        <f t="shared" si="114"/>
        <v>62.297105263157896</v>
      </c>
      <c r="CE21" s="175">
        <f t="shared" si="114"/>
        <v>62.297105263157896</v>
      </c>
      <c r="CF21" s="175">
        <f t="shared" si="114"/>
        <v>62.297105263157903</v>
      </c>
      <c r="CG21" s="175">
        <f t="shared" si="114"/>
        <v>62.297105263157896</v>
      </c>
      <c r="CH21" s="175">
        <f t="shared" si="114"/>
        <v>62.297105263157896</v>
      </c>
      <c r="CI21" s="175">
        <f t="shared" si="114"/>
        <v>62.297105263157896</v>
      </c>
      <c r="CJ21" s="175">
        <f t="shared" si="114"/>
        <v>62.297105263157896</v>
      </c>
      <c r="CK21" s="175">
        <f t="shared" si="114"/>
        <v>62.297105263157896</v>
      </c>
      <c r="CL21" s="175">
        <f t="shared" si="114"/>
        <v>62.297105263157896</v>
      </c>
      <c r="CM21" s="175">
        <f t="shared" si="114"/>
        <v>62.297105263157896</v>
      </c>
      <c r="CN21" s="175">
        <f t="shared" si="114"/>
        <v>62.297105263157896</v>
      </c>
      <c r="CO21" s="175">
        <f t="shared" si="114"/>
        <v>62.297105263157896</v>
      </c>
      <c r="CP21" s="175">
        <f t="shared" si="114"/>
        <v>59.628350840336132</v>
      </c>
      <c r="CQ21" s="175">
        <f t="shared" si="114"/>
        <v>59.62835084033614</v>
      </c>
      <c r="CR21" s="175">
        <f t="shared" si="114"/>
        <v>59.62835084033614</v>
      </c>
      <c r="CS21" s="175">
        <f t="shared" si="114"/>
        <v>59.62835084033614</v>
      </c>
      <c r="CT21" s="175">
        <f t="shared" si="114"/>
        <v>59.62835084033614</v>
      </c>
      <c r="CU21" s="175">
        <f t="shared" si="114"/>
        <v>59.62835084033614</v>
      </c>
      <c r="CV21" s="175">
        <f t="shared" si="114"/>
        <v>59.62835084033614</v>
      </c>
      <c r="CW21" s="175">
        <f t="shared" si="114"/>
        <v>59.62835084033614</v>
      </c>
      <c r="CX21" s="175">
        <f t="shared" si="114"/>
        <v>59.628350840336132</v>
      </c>
      <c r="CY21" s="175">
        <f t="shared" si="114"/>
        <v>59.62835084033614</v>
      </c>
      <c r="CZ21" s="175">
        <f t="shared" si="114"/>
        <v>59.628350840336147</v>
      </c>
      <c r="DA21" s="175">
        <f t="shared" si="114"/>
        <v>59.62835084033614</v>
      </c>
      <c r="DB21" s="175">
        <f t="shared" si="114"/>
        <v>59.62835084033614</v>
      </c>
      <c r="DC21" s="175">
        <f t="shared" si="114"/>
        <v>59.62835084033614</v>
      </c>
      <c r="DD21" s="175">
        <f t="shared" si="114"/>
        <v>59.62835084033614</v>
      </c>
      <c r="DE21" s="175">
        <f t="shared" si="114"/>
        <v>59.62835084033614</v>
      </c>
      <c r="DF21" s="175">
        <f t="shared" si="114"/>
        <v>59.628350840336147</v>
      </c>
      <c r="DG21" s="175">
        <f t="shared" si="114"/>
        <v>59.62835084033614</v>
      </c>
      <c r="DH21" s="175">
        <f t="shared" si="114"/>
        <v>59.62835084033614</v>
      </c>
      <c r="DI21" s="175">
        <f t="shared" si="114"/>
        <v>59.62835084033614</v>
      </c>
      <c r="DJ21" s="175">
        <f t="shared" si="114"/>
        <v>59.62835084033614</v>
      </c>
      <c r="DK21" s="175">
        <f t="shared" si="114"/>
        <v>59.62835084033614</v>
      </c>
      <c r="DL21" s="175">
        <f t="shared" si="114"/>
        <v>59.62835084033614</v>
      </c>
      <c r="DM21" s="175">
        <f t="shared" si="114"/>
        <v>59.62835084033614</v>
      </c>
      <c r="DN21" s="175">
        <f t="shared" si="114"/>
        <v>59.628350840336147</v>
      </c>
      <c r="DO21" s="175">
        <f t="shared" si="114"/>
        <v>59.62835084033614</v>
      </c>
      <c r="DP21" s="175">
        <f t="shared" si="114"/>
        <v>59.628350840336132</v>
      </c>
      <c r="DQ21" s="175">
        <f t="shared" si="114"/>
        <v>59.628350840336132</v>
      </c>
      <c r="DR21" s="175">
        <f t="shared" si="114"/>
        <v>59.628350840336147</v>
      </c>
      <c r="DS21" s="175">
        <f t="shared" si="114"/>
        <v>59.628350840336132</v>
      </c>
      <c r="DT21" s="175">
        <f t="shared" si="114"/>
        <v>59.628350840336132</v>
      </c>
      <c r="DU21" s="175">
        <f t="shared" si="114"/>
        <v>60.24</v>
      </c>
      <c r="DV21" s="175">
        <f t="shared" si="114"/>
        <v>60.24</v>
      </c>
      <c r="DW21" s="175">
        <f t="shared" si="114"/>
        <v>60.239999999999995</v>
      </c>
      <c r="DX21" s="175">
        <f t="shared" si="114"/>
        <v>60.24</v>
      </c>
      <c r="DY21" s="175">
        <f t="shared" si="114"/>
        <v>60.24</v>
      </c>
      <c r="DZ21" s="175">
        <f t="shared" ref="DZ21:GK21" si="115">DZ16/DZ8</f>
        <v>60.239999999999995</v>
      </c>
      <c r="EA21" s="175">
        <f t="shared" si="115"/>
        <v>60.24</v>
      </c>
      <c r="EB21" s="175">
        <f t="shared" si="115"/>
        <v>60.24</v>
      </c>
      <c r="EC21" s="175">
        <f t="shared" si="115"/>
        <v>60.24</v>
      </c>
      <c r="ED21" s="175">
        <f t="shared" si="115"/>
        <v>60.239999999999995</v>
      </c>
      <c r="EE21" s="175">
        <f t="shared" si="115"/>
        <v>60.24</v>
      </c>
      <c r="EF21" s="175">
        <f t="shared" si="115"/>
        <v>60.239999999999995</v>
      </c>
      <c r="EG21" s="175">
        <f t="shared" si="115"/>
        <v>60.24</v>
      </c>
      <c r="EH21" s="175">
        <f t="shared" si="115"/>
        <v>60.24</v>
      </c>
      <c r="EI21" s="175">
        <f t="shared" si="115"/>
        <v>60.24</v>
      </c>
      <c r="EJ21" s="175">
        <f t="shared" si="115"/>
        <v>60.24</v>
      </c>
      <c r="EK21" s="175">
        <f t="shared" si="115"/>
        <v>60.24</v>
      </c>
      <c r="EL21" s="175">
        <f t="shared" si="115"/>
        <v>60.24</v>
      </c>
      <c r="EM21" s="175">
        <f t="shared" si="115"/>
        <v>60.24</v>
      </c>
      <c r="EN21" s="175">
        <f t="shared" si="115"/>
        <v>60.24</v>
      </c>
      <c r="EO21" s="175">
        <f t="shared" si="115"/>
        <v>60.24</v>
      </c>
      <c r="EP21" s="175">
        <f t="shared" si="115"/>
        <v>60.240000000000009</v>
      </c>
      <c r="EQ21" s="175">
        <f t="shared" si="115"/>
        <v>60.24</v>
      </c>
      <c r="ER21" s="175">
        <f t="shared" si="115"/>
        <v>60.24</v>
      </c>
      <c r="ES21" s="175">
        <f t="shared" si="115"/>
        <v>60.239999999999995</v>
      </c>
      <c r="ET21" s="175">
        <f t="shared" si="115"/>
        <v>60.24</v>
      </c>
      <c r="EU21" s="175">
        <f t="shared" si="115"/>
        <v>60.239999999999995</v>
      </c>
      <c r="EV21" s="175">
        <f t="shared" si="115"/>
        <v>60.24</v>
      </c>
      <c r="EW21" s="175">
        <f t="shared" si="115"/>
        <v>61.241248799231514</v>
      </c>
      <c r="EX21" s="175">
        <f t="shared" si="115"/>
        <v>61.241248799231521</v>
      </c>
      <c r="EY21" s="175">
        <f t="shared" si="115"/>
        <v>61.241248799231514</v>
      </c>
      <c r="EZ21" s="175">
        <f t="shared" si="115"/>
        <v>61.241248799231514</v>
      </c>
      <c r="FA21" s="175">
        <f t="shared" si="115"/>
        <v>61.241248799231514</v>
      </c>
      <c r="FB21" s="175">
        <f t="shared" si="115"/>
        <v>61.241248799231514</v>
      </c>
      <c r="FC21" s="175">
        <f t="shared" si="115"/>
        <v>61.241248799231514</v>
      </c>
      <c r="FD21" s="175">
        <f t="shared" si="115"/>
        <v>61.241248799231514</v>
      </c>
      <c r="FE21" s="175">
        <f t="shared" si="115"/>
        <v>61.241248799231514</v>
      </c>
      <c r="FF21" s="175">
        <f t="shared" si="115"/>
        <v>61.241248799231521</v>
      </c>
      <c r="FG21" s="175">
        <f t="shared" si="115"/>
        <v>61.241248799231514</v>
      </c>
      <c r="FH21" s="175">
        <f t="shared" si="115"/>
        <v>61.241248799231514</v>
      </c>
      <c r="FI21" s="175">
        <f t="shared" si="115"/>
        <v>61.241248799231521</v>
      </c>
      <c r="FJ21" s="175">
        <f t="shared" si="115"/>
        <v>61.241248799231514</v>
      </c>
      <c r="FK21" s="175">
        <f t="shared" si="115"/>
        <v>61.241248799231514</v>
      </c>
      <c r="FL21" s="175">
        <f t="shared" si="115"/>
        <v>61.241248799231514</v>
      </c>
      <c r="FM21" s="175">
        <f t="shared" si="115"/>
        <v>61.241248799231514</v>
      </c>
      <c r="FN21" s="175">
        <f t="shared" si="115"/>
        <v>61.241248799231514</v>
      </c>
      <c r="FO21" s="175">
        <f t="shared" si="115"/>
        <v>61.241248799231514</v>
      </c>
      <c r="FP21" s="175">
        <f t="shared" si="115"/>
        <v>61.241248799231514</v>
      </c>
      <c r="FQ21" s="175">
        <f t="shared" si="115"/>
        <v>61.241248799231514</v>
      </c>
      <c r="FR21" s="175">
        <f t="shared" si="115"/>
        <v>61.241248799231521</v>
      </c>
      <c r="FS21" s="175">
        <f t="shared" si="115"/>
        <v>61.241248799231506</v>
      </c>
      <c r="FT21" s="175">
        <f t="shared" si="115"/>
        <v>61.241248799231514</v>
      </c>
      <c r="FU21" s="175">
        <f t="shared" si="115"/>
        <v>61.241248799231514</v>
      </c>
      <c r="FV21" s="175">
        <f t="shared" si="115"/>
        <v>61.241248799231514</v>
      </c>
      <c r="FW21" s="175">
        <f t="shared" si="115"/>
        <v>61.241248799231514</v>
      </c>
      <c r="FX21" s="175">
        <f t="shared" si="115"/>
        <v>61.241248799231514</v>
      </c>
      <c r="FY21" s="175">
        <f t="shared" si="115"/>
        <v>61.241248799231514</v>
      </c>
      <c r="FZ21" s="175">
        <f t="shared" si="115"/>
        <v>61.241248799231514</v>
      </c>
      <c r="GA21" s="175">
        <f t="shared" si="115"/>
        <v>61.241248799231514</v>
      </c>
      <c r="GB21" s="175">
        <f t="shared" si="115"/>
        <v>60.509714599341372</v>
      </c>
      <c r="GC21" s="175">
        <f t="shared" si="115"/>
        <v>60.509714599341372</v>
      </c>
      <c r="GD21" s="175">
        <f t="shared" si="115"/>
        <v>60.509714599341379</v>
      </c>
      <c r="GE21" s="175">
        <f t="shared" si="115"/>
        <v>60.509714599341379</v>
      </c>
      <c r="GF21" s="175">
        <f t="shared" si="115"/>
        <v>60.509714599341372</v>
      </c>
      <c r="GG21" s="175">
        <f t="shared" si="115"/>
        <v>60.509714599341379</v>
      </c>
      <c r="GH21" s="175">
        <f t="shared" si="115"/>
        <v>60.509714599341379</v>
      </c>
      <c r="GI21" s="175">
        <f t="shared" si="115"/>
        <v>60.509714599341386</v>
      </c>
      <c r="GJ21" s="175">
        <f t="shared" si="115"/>
        <v>60.509714599341379</v>
      </c>
      <c r="GK21" s="175">
        <f t="shared" si="115"/>
        <v>60.509714599341379</v>
      </c>
      <c r="GL21" s="175">
        <f t="shared" ref="GL21:IW21" si="116">GL16/GL8</f>
        <v>60.509714599341379</v>
      </c>
      <c r="GM21" s="175">
        <f t="shared" si="116"/>
        <v>60.509714599341379</v>
      </c>
      <c r="GN21" s="175">
        <f t="shared" si="116"/>
        <v>60.509714599341379</v>
      </c>
      <c r="GO21" s="175">
        <f t="shared" si="116"/>
        <v>60.509714599341379</v>
      </c>
      <c r="GP21" s="175">
        <f t="shared" si="116"/>
        <v>60.509714599341379</v>
      </c>
      <c r="GQ21" s="175">
        <f t="shared" si="116"/>
        <v>60.509714599341379</v>
      </c>
      <c r="GR21" s="175">
        <f t="shared" si="116"/>
        <v>60.509714599341379</v>
      </c>
      <c r="GS21" s="175">
        <f t="shared" si="116"/>
        <v>60.509714599341379</v>
      </c>
      <c r="GT21" s="175">
        <f t="shared" si="116"/>
        <v>60.509714599341372</v>
      </c>
      <c r="GU21" s="175">
        <f t="shared" si="116"/>
        <v>60.509714599341379</v>
      </c>
      <c r="GV21" s="175">
        <f t="shared" si="116"/>
        <v>60.509714599341386</v>
      </c>
      <c r="GW21" s="175">
        <f t="shared" si="116"/>
        <v>60.509714599341379</v>
      </c>
      <c r="GX21" s="175">
        <f t="shared" si="116"/>
        <v>60.509714599341379</v>
      </c>
      <c r="GY21" s="175">
        <f t="shared" si="116"/>
        <v>60.509714599341379</v>
      </c>
      <c r="GZ21" s="175">
        <f t="shared" si="116"/>
        <v>60.509714599341379</v>
      </c>
      <c r="HA21" s="175">
        <f t="shared" si="116"/>
        <v>60.509714599341379</v>
      </c>
      <c r="HB21" s="175">
        <f t="shared" si="116"/>
        <v>60.509714599341379</v>
      </c>
      <c r="HC21" s="175">
        <f t="shared" si="116"/>
        <v>60.509714599341379</v>
      </c>
      <c r="HD21" s="175">
        <f t="shared" si="116"/>
        <v>60.509714599341379</v>
      </c>
      <c r="HE21" s="175">
        <f t="shared" si="116"/>
        <v>60.509714599341379</v>
      </c>
      <c r="HF21" s="175">
        <f t="shared" si="116"/>
        <v>59.281811023622041</v>
      </c>
      <c r="HG21" s="175">
        <f t="shared" si="116"/>
        <v>59.281811023622033</v>
      </c>
      <c r="HH21" s="175">
        <f t="shared" si="116"/>
        <v>59.281811023622041</v>
      </c>
      <c r="HI21" s="175">
        <f t="shared" si="116"/>
        <v>59.281811023622041</v>
      </c>
      <c r="HJ21" s="175">
        <f t="shared" si="116"/>
        <v>59.281811023622041</v>
      </c>
      <c r="HK21" s="175">
        <f t="shared" si="116"/>
        <v>59.281811023622041</v>
      </c>
      <c r="HL21" s="175">
        <f t="shared" si="116"/>
        <v>59.281811023622041</v>
      </c>
      <c r="HM21" s="175">
        <f t="shared" si="116"/>
        <v>59.281811023622041</v>
      </c>
      <c r="HN21" s="175">
        <f t="shared" si="116"/>
        <v>59.281811023622048</v>
      </c>
      <c r="HO21" s="175">
        <f t="shared" si="116"/>
        <v>59.281811023622041</v>
      </c>
      <c r="HP21" s="175">
        <f t="shared" si="116"/>
        <v>59.281811023622033</v>
      </c>
      <c r="HQ21" s="175">
        <f t="shared" si="116"/>
        <v>59.281811023622048</v>
      </c>
      <c r="HR21" s="175">
        <f t="shared" si="116"/>
        <v>59.281811023622048</v>
      </c>
      <c r="HS21" s="175">
        <f t="shared" si="116"/>
        <v>59.281811023622041</v>
      </c>
      <c r="HT21" s="175">
        <f t="shared" si="116"/>
        <v>59.281811023622041</v>
      </c>
      <c r="HU21" s="175">
        <f t="shared" si="116"/>
        <v>59.281811023622033</v>
      </c>
      <c r="HV21" s="175">
        <f t="shared" si="116"/>
        <v>59.281811023622041</v>
      </c>
      <c r="HW21" s="175">
        <f t="shared" si="116"/>
        <v>59.281811023622048</v>
      </c>
      <c r="HX21" s="175">
        <f t="shared" si="116"/>
        <v>59.281811023622041</v>
      </c>
      <c r="HY21" s="175">
        <f t="shared" si="116"/>
        <v>59.281811023622048</v>
      </c>
      <c r="HZ21" s="175">
        <f t="shared" si="116"/>
        <v>59.281811023622033</v>
      </c>
      <c r="IA21" s="175">
        <f t="shared" si="116"/>
        <v>59.281811023622041</v>
      </c>
      <c r="IB21" s="175">
        <f t="shared" si="116"/>
        <v>59.281811023622041</v>
      </c>
      <c r="IC21" s="175">
        <f t="shared" si="116"/>
        <v>59.281811023622033</v>
      </c>
      <c r="ID21" s="175">
        <f t="shared" si="116"/>
        <v>59.281811023622041</v>
      </c>
      <c r="IE21" s="175">
        <f t="shared" si="116"/>
        <v>59.281811023622041</v>
      </c>
      <c r="IF21" s="175">
        <f t="shared" si="116"/>
        <v>59.281811023622041</v>
      </c>
      <c r="IG21" s="175">
        <f t="shared" si="116"/>
        <v>59.281811023622041</v>
      </c>
      <c r="IH21" s="175">
        <f t="shared" si="116"/>
        <v>59.281811023622041</v>
      </c>
      <c r="II21" s="175">
        <f t="shared" si="116"/>
        <v>59.281811023622041</v>
      </c>
      <c r="IJ21" s="175">
        <f t="shared" si="116"/>
        <v>59.281811023622041</v>
      </c>
      <c r="IK21" s="175">
        <f t="shared" si="116"/>
        <v>56.397358121330726</v>
      </c>
      <c r="IL21" s="175">
        <f t="shared" si="116"/>
        <v>56.397358121330726</v>
      </c>
      <c r="IM21" s="175">
        <f t="shared" si="116"/>
        <v>56.397358121330733</v>
      </c>
      <c r="IN21" s="175">
        <f t="shared" si="116"/>
        <v>56.397358121330726</v>
      </c>
      <c r="IO21" s="175">
        <f t="shared" si="116"/>
        <v>56.397358121330726</v>
      </c>
      <c r="IP21" s="175">
        <f t="shared" si="116"/>
        <v>56.397358121330726</v>
      </c>
      <c r="IQ21" s="175">
        <f t="shared" si="116"/>
        <v>56.397358121330726</v>
      </c>
      <c r="IR21" s="175">
        <f t="shared" si="116"/>
        <v>56.397358121330726</v>
      </c>
      <c r="IS21" s="175">
        <f t="shared" si="116"/>
        <v>56.397358121330726</v>
      </c>
      <c r="IT21" s="175">
        <f t="shared" si="116"/>
        <v>56.397358121330733</v>
      </c>
      <c r="IU21" s="175">
        <f t="shared" si="116"/>
        <v>56.397358121330726</v>
      </c>
      <c r="IV21" s="175">
        <f t="shared" si="116"/>
        <v>56.397358121330726</v>
      </c>
      <c r="IW21" s="175">
        <f t="shared" si="116"/>
        <v>56.397358121330733</v>
      </c>
      <c r="IX21" s="175">
        <f t="shared" ref="IX21:LI21" si="117">IX16/IX8</f>
        <v>56.397358121330726</v>
      </c>
      <c r="IY21" s="175">
        <f t="shared" si="117"/>
        <v>56.397358121330726</v>
      </c>
      <c r="IZ21" s="175">
        <f t="shared" si="117"/>
        <v>56.397358121330718</v>
      </c>
      <c r="JA21" s="175">
        <f t="shared" si="117"/>
        <v>56.397358121330726</v>
      </c>
      <c r="JB21" s="175">
        <f t="shared" si="117"/>
        <v>56.397358121330726</v>
      </c>
      <c r="JC21" s="175">
        <f t="shared" si="117"/>
        <v>56.397358121330726</v>
      </c>
      <c r="JD21" s="175">
        <f t="shared" si="117"/>
        <v>56.397358121330726</v>
      </c>
      <c r="JE21" s="175">
        <f t="shared" si="117"/>
        <v>56.397358121330726</v>
      </c>
      <c r="JF21" s="175">
        <f t="shared" si="117"/>
        <v>56.397358121330733</v>
      </c>
      <c r="JG21" s="175">
        <f t="shared" si="117"/>
        <v>56.397358121330726</v>
      </c>
      <c r="JH21" s="175">
        <f t="shared" si="117"/>
        <v>56.397358121330726</v>
      </c>
      <c r="JI21" s="175">
        <f t="shared" si="117"/>
        <v>56.397358121330726</v>
      </c>
      <c r="JJ21" s="175">
        <f t="shared" si="117"/>
        <v>56.397358121330718</v>
      </c>
      <c r="JK21" s="175">
        <f t="shared" si="117"/>
        <v>56.397358121330726</v>
      </c>
      <c r="JL21" s="175">
        <f t="shared" si="117"/>
        <v>56.397358121330726</v>
      </c>
      <c r="JM21" s="175">
        <f t="shared" si="117"/>
        <v>56.397358121330726</v>
      </c>
      <c r="JN21" s="175">
        <f t="shared" si="117"/>
        <v>56.397358121330726</v>
      </c>
      <c r="JO21" s="175">
        <f t="shared" si="117"/>
        <v>55.962547076313179</v>
      </c>
      <c r="JP21" s="175">
        <f t="shared" si="117"/>
        <v>55.962547076313179</v>
      </c>
      <c r="JQ21" s="175">
        <f t="shared" si="117"/>
        <v>55.962547076313179</v>
      </c>
      <c r="JR21" s="175">
        <f t="shared" si="117"/>
        <v>55.962547076313179</v>
      </c>
      <c r="JS21" s="175">
        <f t="shared" si="117"/>
        <v>55.962547076313179</v>
      </c>
      <c r="JT21" s="175">
        <f t="shared" si="117"/>
        <v>55.962547076313179</v>
      </c>
      <c r="JU21" s="175">
        <f t="shared" si="117"/>
        <v>55.962547076313179</v>
      </c>
      <c r="JV21" s="175">
        <f t="shared" si="117"/>
        <v>55.962547076313179</v>
      </c>
      <c r="JW21" s="175">
        <f t="shared" si="117"/>
        <v>55.962547076313179</v>
      </c>
      <c r="JX21" s="175">
        <f t="shared" si="117"/>
        <v>55.962547076313179</v>
      </c>
      <c r="JY21" s="175">
        <f t="shared" si="117"/>
        <v>55.962547076313179</v>
      </c>
      <c r="JZ21" s="175">
        <f t="shared" si="117"/>
        <v>55.962547076313179</v>
      </c>
      <c r="KA21" s="175">
        <f t="shared" si="117"/>
        <v>55.962547076313179</v>
      </c>
      <c r="KB21" s="175">
        <f t="shared" si="117"/>
        <v>55.962547076313179</v>
      </c>
      <c r="KC21" s="175">
        <f t="shared" si="117"/>
        <v>55.962547076313179</v>
      </c>
      <c r="KD21" s="175">
        <f t="shared" si="117"/>
        <v>55.962547076313179</v>
      </c>
      <c r="KE21" s="175">
        <f t="shared" si="117"/>
        <v>55.962547076313179</v>
      </c>
      <c r="KF21" s="175">
        <f t="shared" si="117"/>
        <v>55.962547076313179</v>
      </c>
      <c r="KG21" s="175">
        <f t="shared" si="117"/>
        <v>55.962547076313179</v>
      </c>
      <c r="KH21" s="175">
        <f t="shared" si="117"/>
        <v>55.962547076313179</v>
      </c>
      <c r="KI21" s="175">
        <f t="shared" si="117"/>
        <v>55.962547076313179</v>
      </c>
      <c r="KJ21" s="175">
        <f t="shared" si="117"/>
        <v>55.962547076313179</v>
      </c>
      <c r="KK21" s="175">
        <f t="shared" si="117"/>
        <v>55.962547076313179</v>
      </c>
      <c r="KL21" s="175">
        <f t="shared" si="117"/>
        <v>55.962547076313179</v>
      </c>
      <c r="KM21" s="175">
        <f t="shared" si="117"/>
        <v>55.962547076313179</v>
      </c>
      <c r="KN21" s="175">
        <f t="shared" si="117"/>
        <v>55.962547076313179</v>
      </c>
      <c r="KO21" s="175">
        <f t="shared" si="117"/>
        <v>55.962547076313179</v>
      </c>
      <c r="KP21" s="175">
        <f t="shared" si="117"/>
        <v>55.962547076313186</v>
      </c>
      <c r="KQ21" s="175">
        <f t="shared" si="117"/>
        <v>55.962547076313179</v>
      </c>
      <c r="KR21" s="175">
        <f t="shared" si="117"/>
        <v>55.962547076313179</v>
      </c>
      <c r="KS21" s="175">
        <f t="shared" si="117"/>
        <v>55.962547076313179</v>
      </c>
      <c r="KT21" s="175">
        <f t="shared" si="117"/>
        <v>59.86967231638419</v>
      </c>
      <c r="KU21" s="175">
        <f t="shared" si="117"/>
        <v>59.869672316384197</v>
      </c>
      <c r="KV21" s="175">
        <f t="shared" si="117"/>
        <v>59.86967231638419</v>
      </c>
      <c r="KW21" s="175">
        <f t="shared" si="117"/>
        <v>59.86967231638419</v>
      </c>
      <c r="KX21" s="175">
        <f t="shared" si="117"/>
        <v>59.86967231638419</v>
      </c>
      <c r="KY21" s="175">
        <f t="shared" si="117"/>
        <v>59.86967231638419</v>
      </c>
      <c r="KZ21" s="175">
        <f t="shared" si="117"/>
        <v>59.86967231638419</v>
      </c>
      <c r="LA21" s="175">
        <f t="shared" si="117"/>
        <v>59.86967231638419</v>
      </c>
      <c r="LB21" s="175">
        <f t="shared" si="117"/>
        <v>59.86967231638419</v>
      </c>
      <c r="LC21" s="175">
        <f t="shared" si="117"/>
        <v>59.86967231638419</v>
      </c>
      <c r="LD21" s="175">
        <f t="shared" si="117"/>
        <v>59.86967231638419</v>
      </c>
      <c r="LE21" s="175">
        <f t="shared" si="117"/>
        <v>59.86967231638419</v>
      </c>
      <c r="LF21" s="175">
        <f t="shared" si="117"/>
        <v>59.869672316384197</v>
      </c>
      <c r="LG21" s="175">
        <f t="shared" si="117"/>
        <v>59.869672316384182</v>
      </c>
      <c r="LH21" s="175">
        <f t="shared" si="117"/>
        <v>59.86967231638419</v>
      </c>
      <c r="LI21" s="175">
        <f t="shared" si="117"/>
        <v>59.86967231638419</v>
      </c>
      <c r="LJ21" s="175">
        <f t="shared" ref="LJ21:NC21" si="118">LJ16/LJ8</f>
        <v>59.869672316384197</v>
      </c>
      <c r="LK21" s="175">
        <f t="shared" si="118"/>
        <v>59.86967231638419</v>
      </c>
      <c r="LL21" s="175">
        <f t="shared" si="118"/>
        <v>59.86967231638419</v>
      </c>
      <c r="LM21" s="175">
        <f t="shared" si="118"/>
        <v>59.86967231638419</v>
      </c>
      <c r="LN21" s="175">
        <f t="shared" si="118"/>
        <v>59.86967231638419</v>
      </c>
      <c r="LO21" s="175">
        <f t="shared" si="118"/>
        <v>59.86967231638419</v>
      </c>
      <c r="LP21" s="175">
        <f t="shared" si="118"/>
        <v>59.86967231638419</v>
      </c>
      <c r="LQ21" s="175">
        <f t="shared" si="118"/>
        <v>59.86967231638419</v>
      </c>
      <c r="LR21" s="175">
        <f t="shared" si="118"/>
        <v>59.86967231638419</v>
      </c>
      <c r="LS21" s="175">
        <f t="shared" si="118"/>
        <v>59.86967231638419</v>
      </c>
      <c r="LT21" s="175">
        <f t="shared" si="118"/>
        <v>59.86967231638419</v>
      </c>
      <c r="LU21" s="175">
        <f t="shared" si="118"/>
        <v>59.86967231638419</v>
      </c>
      <c r="LV21" s="175">
        <f t="shared" si="118"/>
        <v>59.86967231638419</v>
      </c>
      <c r="LW21" s="175">
        <f t="shared" si="118"/>
        <v>59.86967231638419</v>
      </c>
      <c r="LX21" s="175">
        <f t="shared" si="118"/>
        <v>59.869672316384182</v>
      </c>
      <c r="LY21" s="175">
        <f t="shared" si="118"/>
        <v>59.22</v>
      </c>
      <c r="LZ21" s="175">
        <f t="shared" si="118"/>
        <v>59.22</v>
      </c>
      <c r="MA21" s="175">
        <f t="shared" si="118"/>
        <v>59.22</v>
      </c>
      <c r="MB21" s="175">
        <f t="shared" si="118"/>
        <v>59.22</v>
      </c>
      <c r="MC21" s="175">
        <f t="shared" si="118"/>
        <v>59.22</v>
      </c>
      <c r="MD21" s="175">
        <f t="shared" si="118"/>
        <v>59.22</v>
      </c>
      <c r="ME21" s="175">
        <f t="shared" si="118"/>
        <v>59.22</v>
      </c>
      <c r="MF21" s="175">
        <f t="shared" si="118"/>
        <v>59.220000000000006</v>
      </c>
      <c r="MG21" s="175">
        <f t="shared" si="118"/>
        <v>59.22</v>
      </c>
      <c r="MH21" s="175">
        <f t="shared" si="118"/>
        <v>59.22</v>
      </c>
      <c r="MI21" s="175">
        <f t="shared" si="118"/>
        <v>59.22</v>
      </c>
      <c r="MJ21" s="175">
        <f t="shared" si="118"/>
        <v>59.22</v>
      </c>
      <c r="MK21" s="175">
        <f t="shared" si="118"/>
        <v>59.22</v>
      </c>
      <c r="ML21" s="175">
        <f t="shared" si="118"/>
        <v>59.22</v>
      </c>
      <c r="MM21" s="175">
        <f t="shared" si="118"/>
        <v>59.22</v>
      </c>
      <c r="MN21" s="175">
        <f t="shared" si="118"/>
        <v>59.219999999999992</v>
      </c>
      <c r="MO21" s="175">
        <f t="shared" si="118"/>
        <v>59.219999999999992</v>
      </c>
      <c r="MP21" s="175">
        <f t="shared" si="118"/>
        <v>59.22</v>
      </c>
      <c r="MQ21" s="175">
        <f t="shared" si="118"/>
        <v>59.22</v>
      </c>
      <c r="MR21" s="175">
        <f t="shared" si="118"/>
        <v>59.22</v>
      </c>
      <c r="MS21" s="175">
        <f t="shared" si="118"/>
        <v>59.22</v>
      </c>
      <c r="MT21" s="175">
        <f t="shared" si="118"/>
        <v>59.22</v>
      </c>
      <c r="MU21" s="175">
        <f t="shared" si="118"/>
        <v>59.22</v>
      </c>
      <c r="MV21" s="175">
        <f t="shared" si="118"/>
        <v>59.220000000000006</v>
      </c>
      <c r="MW21" s="175">
        <f t="shared" si="118"/>
        <v>59.22</v>
      </c>
      <c r="MX21" s="175">
        <f t="shared" si="118"/>
        <v>59.22</v>
      </c>
      <c r="MY21" s="175">
        <f t="shared" si="118"/>
        <v>59.22</v>
      </c>
      <c r="MZ21" s="175">
        <f t="shared" si="118"/>
        <v>59.219999999999992</v>
      </c>
      <c r="NA21" s="175">
        <f t="shared" si="118"/>
        <v>59.22</v>
      </c>
      <c r="NB21" s="175">
        <f t="shared" si="118"/>
        <v>59.22</v>
      </c>
      <c r="NC21" s="175">
        <f t="shared" si="118"/>
        <v>62.314955961621187</v>
      </c>
    </row>
    <row r="22" spans="1:367" s="109" customFormat="1" x14ac:dyDescent="0.3">
      <c r="A22" s="98" t="s">
        <v>9</v>
      </c>
      <c r="B22" s="176">
        <f>(B19-B20)/B20</f>
        <v>2.7820537903929344E-2</v>
      </c>
      <c r="C22" s="176">
        <f t="shared" ref="C22:I22" si="119">(C19-C20)/C20</f>
        <v>2.9433746619725337E-2</v>
      </c>
      <c r="D22" s="176">
        <f t="shared" si="119"/>
        <v>-3.2188080238726699E-2</v>
      </c>
      <c r="E22" s="176">
        <f t="shared" si="119"/>
        <v>-7.0754174336050468E-2</v>
      </c>
      <c r="F22" s="176">
        <f t="shared" si="119"/>
        <v>0.31869410409466964</v>
      </c>
      <c r="G22" s="176">
        <f t="shared" si="119"/>
        <v>0.154658847344606</v>
      </c>
      <c r="H22" s="176">
        <f t="shared" si="119"/>
        <v>0.1600213719611743</v>
      </c>
      <c r="I22" s="176">
        <f t="shared" si="119"/>
        <v>-9.6045197740113556E-3</v>
      </c>
      <c r="J22" s="176">
        <f t="shared" ref="J22:AB22" si="120">(J19-J20)/J20</f>
        <v>0.12730271714711375</v>
      </c>
      <c r="K22" s="176">
        <f t="shared" si="120"/>
        <v>-0.16017986916721097</v>
      </c>
      <c r="L22" s="176">
        <f t="shared" si="120"/>
        <v>-1.8065217391304369E-2</v>
      </c>
      <c r="M22" s="176">
        <f t="shared" si="120"/>
        <v>2.9518533437045736E-2</v>
      </c>
      <c r="N22" s="176">
        <f t="shared" si="120"/>
        <v>0.12086493445692895</v>
      </c>
      <c r="O22" s="176">
        <f t="shared" si="120"/>
        <v>-4.995159841173244E-2</v>
      </c>
      <c r="P22" s="176">
        <f t="shared" si="120"/>
        <v>1.9728371653533392E-2</v>
      </c>
      <c r="Q22" s="176">
        <f t="shared" si="120"/>
        <v>-3.497246288033351E-2</v>
      </c>
      <c r="R22" s="176">
        <f t="shared" si="120"/>
        <v>0.24545441979404253</v>
      </c>
      <c r="S22" s="176">
        <f t="shared" si="120"/>
        <v>-7.3099071944158017E-2</v>
      </c>
      <c r="T22" s="176">
        <f t="shared" si="120"/>
        <v>8.4065082059988736E-2</v>
      </c>
      <c r="U22" s="176">
        <f t="shared" si="120"/>
        <v>0.27762754853185045</v>
      </c>
      <c r="V22" s="176">
        <f t="shared" si="120"/>
        <v>0.22309608127721339</v>
      </c>
      <c r="W22" s="176">
        <f t="shared" si="120"/>
        <v>-6.4253298988296431E-3</v>
      </c>
      <c r="X22" s="176">
        <f t="shared" si="120"/>
        <v>0.22192602008791365</v>
      </c>
      <c r="Y22" s="176">
        <f t="shared" si="120"/>
        <v>0.12156870684197353</v>
      </c>
      <c r="Z22" s="176">
        <f t="shared" si="120"/>
        <v>-0.20281159569185456</v>
      </c>
      <c r="AA22" s="176">
        <f t="shared" si="120"/>
        <v>0.29032809641411961</v>
      </c>
      <c r="AB22" s="176">
        <f t="shared" si="120"/>
        <v>-0.13525935697765923</v>
      </c>
      <c r="AC22" s="176">
        <f t="shared" ref="AC22:AD22" si="121">(AC19-AC20)/AC20</f>
        <v>-0.19508883950946337</v>
      </c>
      <c r="AD22" s="176">
        <f t="shared" si="121"/>
        <v>2.7082168936388613E-2</v>
      </c>
      <c r="AE22" s="176">
        <f t="shared" ref="AE22:AF22" si="122">(AE19-AE20)/AE20</f>
        <v>0.32860587775870082</v>
      </c>
      <c r="AF22" s="176">
        <f t="shared" si="122"/>
        <v>2.1157708789007901E-2</v>
      </c>
      <c r="AG22" s="176">
        <f t="shared" ref="AG22:AK22" si="123">(AG19-AG20)/AG20</f>
        <v>-6.1228413707959617E-2</v>
      </c>
      <c r="AH22" s="176">
        <f t="shared" si="123"/>
        <v>-9.2561463158579063E-2</v>
      </c>
      <c r="AI22" s="176">
        <f t="shared" si="123"/>
        <v>0.13030280181875781</v>
      </c>
      <c r="AJ22" s="176">
        <f t="shared" si="123"/>
        <v>2.1333237925756185E-2</v>
      </c>
      <c r="AK22" s="176">
        <f t="shared" si="123"/>
        <v>-5.5006921369990719E-2</v>
      </c>
      <c r="AL22" s="176">
        <f t="shared" ref="AL22:AT22" si="124">(AL19-AL20)/AL20</f>
        <v>-9.575843742594967E-3</v>
      </c>
      <c r="AM22" s="176">
        <f t="shared" si="124"/>
        <v>-9.6259106123252614E-2</v>
      </c>
      <c r="AN22" s="176">
        <f t="shared" si="124"/>
        <v>-7.9632610939112475E-2</v>
      </c>
      <c r="AO22" s="176">
        <f t="shared" si="124"/>
        <v>0.19332012978804083</v>
      </c>
      <c r="AP22" s="176">
        <f t="shared" si="124"/>
        <v>-0.15346303501945524</v>
      </c>
      <c r="AQ22" s="176">
        <f t="shared" si="124"/>
        <v>7.1729957805907896E-3</v>
      </c>
      <c r="AR22" s="176">
        <f t="shared" si="124"/>
        <v>-0.16827490774907752</v>
      </c>
      <c r="AS22" s="176">
        <f t="shared" si="124"/>
        <v>8.3097165991902894E-2</v>
      </c>
      <c r="AT22" s="176">
        <f t="shared" si="124"/>
        <v>0.30089868485143695</v>
      </c>
      <c r="AU22" s="176">
        <f t="shared" ref="AU22:AZ22" si="125">(AU19-AU20)/AU20</f>
        <v>2.4979233602382335E-2</v>
      </c>
      <c r="AV22" s="176">
        <f t="shared" si="125"/>
        <v>6.6628154454241376E-2</v>
      </c>
      <c r="AW22" s="176">
        <f t="shared" si="125"/>
        <v>0.27059042390972871</v>
      </c>
      <c r="AX22" s="176">
        <f t="shared" si="125"/>
        <v>9.9333333333333329E-2</v>
      </c>
      <c r="AY22" s="176">
        <f t="shared" si="125"/>
        <v>0.18496594162946625</v>
      </c>
      <c r="AZ22" s="176">
        <f t="shared" si="125"/>
        <v>1.3962316408573903E-3</v>
      </c>
      <c r="BA22" s="176">
        <f t="shared" ref="BA22:BF22" si="126">(BA19-BA20)/BA20</f>
        <v>0.24555794410787585</v>
      </c>
      <c r="BB22" s="176">
        <f t="shared" si="126"/>
        <v>0.63664196980669596</v>
      </c>
      <c r="BC22" s="176">
        <f t="shared" si="126"/>
        <v>0.6319607843137256</v>
      </c>
      <c r="BD22" s="176">
        <f t="shared" si="126"/>
        <v>-0.10467817164179112</v>
      </c>
      <c r="BE22" s="176">
        <f t="shared" si="126"/>
        <v>-0.16219122426868904</v>
      </c>
      <c r="BF22" s="176">
        <f t="shared" si="126"/>
        <v>2.5199229942693416E-2</v>
      </c>
      <c r="BG22" s="176">
        <f t="shared" ref="BG22:BL22" si="127">(BG19-BG20)/BG20</f>
        <v>-2.4089648519925327E-2</v>
      </c>
      <c r="BH22" s="176">
        <f t="shared" si="127"/>
        <v>-2.5202437373053384E-2</v>
      </c>
      <c r="BI22" s="176">
        <f t="shared" si="127"/>
        <v>0.52344810910146045</v>
      </c>
      <c r="BJ22" s="176">
        <f t="shared" si="127"/>
        <v>-0.18305237676056343</v>
      </c>
      <c r="BK22" s="176">
        <f t="shared" si="127"/>
        <v>8.4945197316154158E-2</v>
      </c>
      <c r="BL22" s="176">
        <f t="shared" si="127"/>
        <v>-5.2578964237624141E-2</v>
      </c>
      <c r="BM22" s="176">
        <f t="shared" ref="BM22:BT22" si="128">(BM19-BM20)/BM20</f>
        <v>-1.3454476134060513E-3</v>
      </c>
      <c r="BN22" s="176">
        <f t="shared" si="128"/>
        <v>0.14938837283570067</v>
      </c>
      <c r="BO22" s="176">
        <f t="shared" si="128"/>
        <v>-2.1612883693364705E-2</v>
      </c>
      <c r="BP22" s="176">
        <f t="shared" si="128"/>
        <v>0.1154454732860844</v>
      </c>
      <c r="BQ22" s="176">
        <f t="shared" si="128"/>
        <v>0.21271739600836193</v>
      </c>
      <c r="BR22" s="176">
        <f t="shared" si="128"/>
        <v>-0.24141505557461043</v>
      </c>
      <c r="BS22" s="176">
        <f t="shared" si="128"/>
        <v>4.242653153294932E-2</v>
      </c>
      <c r="BT22" s="176">
        <f t="shared" si="128"/>
        <v>-1.3826241566510957E-2</v>
      </c>
      <c r="BU22" s="176">
        <f t="shared" ref="BU22:CB22" si="129">(BU19-BU20)/BU20</f>
        <v>0.38281792281792282</v>
      </c>
      <c r="BV22" s="176">
        <f t="shared" si="129"/>
        <v>7.3059033373276586E-2</v>
      </c>
      <c r="BW22" s="176">
        <f t="shared" si="129"/>
        <v>-1.017568227035553E-2</v>
      </c>
      <c r="BX22" s="176">
        <f t="shared" si="129"/>
        <v>0.27059187869442308</v>
      </c>
      <c r="BY22" s="176">
        <f t="shared" si="129"/>
        <v>0.30818953475878363</v>
      </c>
      <c r="BZ22" s="176">
        <f t="shared" si="129"/>
        <v>-0.20444704353476281</v>
      </c>
      <c r="CA22" s="176">
        <f t="shared" si="129"/>
        <v>-0.15497679119562771</v>
      </c>
      <c r="CB22" s="176">
        <f t="shared" si="129"/>
        <v>8.8724373576309828E-2</v>
      </c>
      <c r="CC22" s="176">
        <f t="shared" ref="CC22:DX22" si="130">(CC19-CC20)/CC20</f>
        <v>-3.4732195805703796E-2</v>
      </c>
      <c r="CD22" s="176">
        <f t="shared" si="130"/>
        <v>0.17631761926941256</v>
      </c>
      <c r="CE22" s="176">
        <f t="shared" si="130"/>
        <v>0.31788218802089752</v>
      </c>
      <c r="CF22" s="176">
        <f t="shared" si="130"/>
        <v>-6.0601224196292387E-2</v>
      </c>
      <c r="CG22" s="176">
        <f t="shared" si="130"/>
        <v>-0.2221570576540754</v>
      </c>
      <c r="CH22" s="176">
        <f t="shared" si="130"/>
        <v>-0.15549104372429615</v>
      </c>
      <c r="CI22" s="176">
        <f t="shared" si="130"/>
        <v>-0.27702424242424234</v>
      </c>
      <c r="CJ22" s="176">
        <f t="shared" si="130"/>
        <v>-6.7015330974722204E-3</v>
      </c>
      <c r="CK22" s="176">
        <f t="shared" si="130"/>
        <v>4.5655047204066712E-2</v>
      </c>
      <c r="CL22" s="176">
        <f t="shared" si="130"/>
        <v>0.46614864864864874</v>
      </c>
      <c r="CM22" s="176">
        <f t="shared" si="130"/>
        <v>0.168438045375218</v>
      </c>
      <c r="CN22" s="176">
        <f t="shared" si="130"/>
        <v>-5.255974264705883E-2</v>
      </c>
      <c r="CO22" s="176">
        <f t="shared" si="130"/>
        <v>4.886652542372881E-2</v>
      </c>
      <c r="CP22" s="176">
        <f t="shared" si="130"/>
        <v>-2.1783345615327847E-2</v>
      </c>
      <c r="CQ22" s="176">
        <f t="shared" si="130"/>
        <v>-0.13766814486326692</v>
      </c>
      <c r="CR22" s="176">
        <f t="shared" si="130"/>
        <v>-7.5436160298229221E-2</v>
      </c>
      <c r="CS22" s="176">
        <f t="shared" si="130"/>
        <v>7.1601526799634538E-2</v>
      </c>
      <c r="CT22" s="176">
        <f t="shared" si="130"/>
        <v>4.1409557611864607E-2</v>
      </c>
      <c r="CU22" s="176">
        <f t="shared" si="130"/>
        <v>-0.29500960799385101</v>
      </c>
      <c r="CV22" s="176">
        <f t="shared" si="130"/>
        <v>0.26539548622917369</v>
      </c>
      <c r="CW22" s="176">
        <f t="shared" si="130"/>
        <v>-0.11791666083842721</v>
      </c>
      <c r="CX22" s="176">
        <f t="shared" si="130"/>
        <v>0.19783031783031779</v>
      </c>
      <c r="CY22" s="176">
        <f t="shared" si="130"/>
        <v>8.6664606623773663E-2</v>
      </c>
      <c r="CZ22" s="176">
        <f t="shared" si="130"/>
        <v>0.23996072242679295</v>
      </c>
      <c r="DA22" s="176">
        <f t="shared" si="130"/>
        <v>0.23200792053211947</v>
      </c>
      <c r="DB22" s="176">
        <f t="shared" si="130"/>
        <v>0.25663144880296723</v>
      </c>
      <c r="DC22" s="176">
        <f t="shared" si="130"/>
        <v>0.35399298946097757</v>
      </c>
      <c r="DD22" s="176">
        <f t="shared" si="130"/>
        <v>0.64790501439607728</v>
      </c>
      <c r="DE22" s="176">
        <f t="shared" si="130"/>
        <v>0.15691742506470738</v>
      </c>
      <c r="DF22" s="176">
        <f t="shared" si="130"/>
        <v>-5.9336052849370359E-2</v>
      </c>
      <c r="DG22" s="176">
        <f t="shared" si="130"/>
        <v>3.083304244266016E-2</v>
      </c>
      <c r="DH22" s="176">
        <f t="shared" si="130"/>
        <v>-0.21880186900668314</v>
      </c>
      <c r="DI22" s="176">
        <f t="shared" si="130"/>
        <v>0.17639517581513997</v>
      </c>
      <c r="DJ22" s="176">
        <f t="shared" si="130"/>
        <v>-4.3152863745584094E-2</v>
      </c>
      <c r="DK22" s="176">
        <f t="shared" si="130"/>
        <v>-0.18142304761367159</v>
      </c>
      <c r="DL22" s="176">
        <f t="shared" si="130"/>
        <v>0.10581818181818183</v>
      </c>
      <c r="DM22" s="176">
        <f t="shared" si="130"/>
        <v>-2.0495459401709402E-2</v>
      </c>
      <c r="DN22" s="176">
        <f t="shared" si="130"/>
        <v>0.13621965900501146</v>
      </c>
      <c r="DO22" s="176">
        <f t="shared" si="130"/>
        <v>-0.18158231284309578</v>
      </c>
      <c r="DP22" s="176">
        <f t="shared" si="130"/>
        <v>-0.37250352379919766</v>
      </c>
      <c r="DQ22" s="176">
        <f t="shared" si="130"/>
        <v>7.675606641123893E-2</v>
      </c>
      <c r="DR22" s="176">
        <f t="shared" si="130"/>
        <v>0.13248302525069461</v>
      </c>
      <c r="DS22" s="176">
        <f t="shared" si="130"/>
        <v>-0.18361215753424659</v>
      </c>
      <c r="DT22" s="176">
        <f t="shared" si="130"/>
        <v>9.5217266653370464E-2</v>
      </c>
      <c r="DU22" s="176">
        <f t="shared" si="130"/>
        <v>3.5266383781235353E-2</v>
      </c>
      <c r="DV22" s="176">
        <f t="shared" si="130"/>
        <v>0.26976875828013958</v>
      </c>
      <c r="DW22" s="176">
        <f t="shared" si="130"/>
        <v>0.24004407796101956</v>
      </c>
      <c r="DX22" s="176">
        <f t="shared" si="130"/>
        <v>-2.4472534872534823E-2</v>
      </c>
      <c r="DY22" s="176">
        <f t="shared" ref="DY22:EQ22" si="131">(DY19-DY20)/DY20</f>
        <v>0.32783376321848806</v>
      </c>
      <c r="DZ22" s="176">
        <f t="shared" si="131"/>
        <v>5.4246636887417314E-2</v>
      </c>
      <c r="EA22" s="176">
        <f t="shared" si="131"/>
        <v>0.14734269248549486</v>
      </c>
      <c r="EB22" s="176">
        <f t="shared" si="131"/>
        <v>-1.1465073568667687E-2</v>
      </c>
      <c r="EC22" s="176">
        <f t="shared" si="131"/>
        <v>5.8573691172375333E-2</v>
      </c>
      <c r="ED22" s="176">
        <f t="shared" si="131"/>
        <v>9.0986739204352324E-2</v>
      </c>
      <c r="EE22" s="176">
        <f t="shared" si="131"/>
        <v>0.10546404223474724</v>
      </c>
      <c r="EF22" s="176">
        <f t="shared" si="131"/>
        <v>-4.7567738626142754E-2</v>
      </c>
      <c r="EG22" s="176">
        <f t="shared" si="131"/>
        <v>5.1995733114455107E-2</v>
      </c>
      <c r="EH22" s="176">
        <f t="shared" si="131"/>
        <v>3.4900998782129128E-2</v>
      </c>
      <c r="EI22" s="176">
        <f t="shared" si="131"/>
        <v>-2.0459211364656084E-3</v>
      </c>
      <c r="EJ22" s="176">
        <f t="shared" si="131"/>
        <v>9.7875080489376147E-3</v>
      </c>
      <c r="EK22" s="176">
        <f t="shared" si="131"/>
        <v>-6.8042711598746072E-2</v>
      </c>
      <c r="EL22" s="176">
        <f t="shared" si="131"/>
        <v>2.4760314646195204E-2</v>
      </c>
      <c r="EM22" s="176">
        <f t="shared" si="131"/>
        <v>-1.3476859884565021E-2</v>
      </c>
      <c r="EN22" s="176">
        <f t="shared" si="131"/>
        <v>-0.2388162905012462</v>
      </c>
      <c r="EO22" s="176">
        <f t="shared" si="131"/>
        <v>8.2013614227674989E-2</v>
      </c>
      <c r="EP22" s="176">
        <f t="shared" si="131"/>
        <v>-0.14647793593366251</v>
      </c>
      <c r="EQ22" s="176">
        <f t="shared" si="131"/>
        <v>6.7654320987654299E-3</v>
      </c>
      <c r="ER22" s="176">
        <f t="shared" ref="ER22:EW22" si="132">(ER19-ER20)/ER20</f>
        <v>0.1835574033259868</v>
      </c>
      <c r="ES22" s="176">
        <f t="shared" si="132"/>
        <v>5.5216233557908223E-2</v>
      </c>
      <c r="ET22" s="176">
        <f t="shared" si="132"/>
        <v>-6.6022226244344021E-2</v>
      </c>
      <c r="EU22" s="176">
        <f t="shared" si="132"/>
        <v>0.5101085242325073</v>
      </c>
      <c r="EV22" s="176">
        <f t="shared" si="132"/>
        <v>-1.150903047947857E-2</v>
      </c>
      <c r="EW22" s="176">
        <f t="shared" si="132"/>
        <v>-8.0624962403753664E-2</v>
      </c>
      <c r="EX22" s="176">
        <f t="shared" ref="EX22:EZ22" si="133">(EX19-EX20)/EX20</f>
        <v>-9.7949323364159083E-2</v>
      </c>
      <c r="EY22" s="176">
        <f t="shared" si="133"/>
        <v>0.10009766559737032</v>
      </c>
      <c r="EZ22" s="176">
        <f t="shared" si="133"/>
        <v>0.31255818677319425</v>
      </c>
      <c r="FA22" s="176">
        <f t="shared" ref="FA22:FD22" si="134">(FA19-FA20)/FA20</f>
        <v>2.4938470523209112E-2</v>
      </c>
      <c r="FB22" s="176">
        <f t="shared" si="134"/>
        <v>-0.13204196680238034</v>
      </c>
      <c r="FC22" s="176">
        <f t="shared" si="134"/>
        <v>-8.9257916420260874E-2</v>
      </c>
      <c r="FD22" s="176">
        <f t="shared" si="134"/>
        <v>-1.0176008997904867E-2</v>
      </c>
      <c r="FE22" s="176">
        <f t="shared" ref="FE22:FG22" si="135">(FE19-FE20)/FE20</f>
        <v>-0.18066769758156467</v>
      </c>
      <c r="FF22" s="176">
        <f t="shared" si="135"/>
        <v>9.2739753530544616E-2</v>
      </c>
      <c r="FG22" s="176">
        <f t="shared" si="135"/>
        <v>0.1791125858680907</v>
      </c>
      <c r="FH22" s="176">
        <f>(FH19-FH20)/FH20</f>
        <v>-8.1000176828703488E-2</v>
      </c>
      <c r="FI22" s="176">
        <f>(FI19-FI20)/FI20</f>
        <v>-0.12359871582103565</v>
      </c>
      <c r="FJ22" s="176">
        <f>(FJ19-FJ20)/FJ20</f>
        <v>-0.31667720657257797</v>
      </c>
      <c r="FK22" s="176">
        <f t="shared" ref="FK22:FN22" si="136">(FK19-FK20)/FK20</f>
        <v>-0.14798671088530232</v>
      </c>
      <c r="FL22" s="176">
        <f t="shared" si="136"/>
        <v>-0.14701045577215924</v>
      </c>
      <c r="FM22" s="176">
        <f t="shared" si="136"/>
        <v>-0.13270660384031605</v>
      </c>
      <c r="FN22" s="176">
        <f t="shared" si="136"/>
        <v>-7.0657285086143714E-3</v>
      </c>
      <c r="FO22" s="176">
        <f t="shared" ref="FO22:FT22" si="137">(FO19-FO20)/FO20</f>
        <v>-0.28427694406548437</v>
      </c>
      <c r="FP22" s="176">
        <f t="shared" si="137"/>
        <v>-0.13548417431372392</v>
      </c>
      <c r="FQ22" s="176">
        <f t="shared" si="137"/>
        <v>1.1902135204872065E-2</v>
      </c>
      <c r="FR22" s="176">
        <f t="shared" si="137"/>
        <v>-4.6542912886889713E-2</v>
      </c>
      <c r="FS22" s="176">
        <f t="shared" si="137"/>
        <v>0.28884006660975914</v>
      </c>
      <c r="FT22" s="176">
        <f t="shared" si="137"/>
        <v>-9.4412925202407467E-3</v>
      </c>
      <c r="FU22" s="176">
        <f t="shared" ref="FU22:IF22" si="138">(FU19-FU20)/FU20</f>
        <v>-2.1691965643674672E-3</v>
      </c>
      <c r="FV22" s="176">
        <f t="shared" si="138"/>
        <v>3.3265825687828356E-2</v>
      </c>
      <c r="FW22" s="176">
        <f t="shared" si="138"/>
        <v>-0.10857349982991228</v>
      </c>
      <c r="FX22" s="176">
        <f t="shared" si="138"/>
        <v>-0.19717052261929349</v>
      </c>
      <c r="FY22" s="176">
        <f t="shared" si="138"/>
        <v>-7.3674177204522448E-2</v>
      </c>
      <c r="FZ22" s="176">
        <f t="shared" si="138"/>
        <v>-6.5362067939514726E-2</v>
      </c>
      <c r="GA22" s="176">
        <f t="shared" si="138"/>
        <v>0.14122134422479871</v>
      </c>
      <c r="GB22" s="176">
        <f t="shared" si="138"/>
        <v>-0.1832423041992971</v>
      </c>
      <c r="GC22" s="176">
        <f t="shared" si="138"/>
        <v>8.3761757010544058E-2</v>
      </c>
      <c r="GD22" s="176">
        <f>(GD19-GD20)/GD20</f>
        <v>6.2493911942333953E-2</v>
      </c>
      <c r="GE22" s="176">
        <f t="shared" si="138"/>
        <v>-3.9006499720172096E-2</v>
      </c>
      <c r="GF22" s="176">
        <f t="shared" si="138"/>
        <v>4.5010853116290474E-2</v>
      </c>
      <c r="GG22" s="176">
        <f t="shared" si="138"/>
        <v>-0.15075506531025271</v>
      </c>
      <c r="GH22" s="176">
        <f t="shared" si="138"/>
        <v>-2.2604862177902588E-2</v>
      </c>
      <c r="GI22" s="176">
        <f t="shared" si="138"/>
        <v>-0.191066641992755</v>
      </c>
      <c r="GJ22" s="176">
        <f t="shared" si="138"/>
        <v>1.2362840969637785E-2</v>
      </c>
      <c r="GK22" s="176">
        <f t="shared" si="138"/>
        <v>-0.1321619213502904</v>
      </c>
      <c r="GL22" s="176">
        <f t="shared" si="138"/>
        <v>-0.12137771091864366</v>
      </c>
      <c r="GM22" s="176">
        <f t="shared" si="138"/>
        <v>0.12133795873289324</v>
      </c>
      <c r="GN22" s="176">
        <f t="shared" si="138"/>
        <v>-0.30670756100813434</v>
      </c>
      <c r="GO22" s="176">
        <f t="shared" si="138"/>
        <v>-0.34073891006615309</v>
      </c>
      <c r="GP22" s="176">
        <f t="shared" si="138"/>
        <v>1.4512183101921062E-2</v>
      </c>
      <c r="GQ22" s="176">
        <f t="shared" si="138"/>
        <v>-0.11634575080228952</v>
      </c>
      <c r="GR22" s="176">
        <f t="shared" si="138"/>
        <v>6.330167171941862E-3</v>
      </c>
      <c r="GS22" s="176">
        <f t="shared" si="138"/>
        <v>0.12231295570497071</v>
      </c>
      <c r="GT22" s="176">
        <f t="shared" si="138"/>
        <v>-8.6029342387566168E-2</v>
      </c>
      <c r="GU22" s="176">
        <f t="shared" si="138"/>
        <v>1.6130198639704506E-2</v>
      </c>
      <c r="GV22" s="176">
        <f t="shared" si="138"/>
        <v>0.19124539703521845</v>
      </c>
      <c r="GW22" s="176">
        <f t="shared" si="138"/>
        <v>0.21981263928379313</v>
      </c>
      <c r="GX22" s="176">
        <f t="shared" si="138"/>
        <v>0.13298817402200006</v>
      </c>
      <c r="GY22" s="176">
        <f t="shared" si="138"/>
        <v>0.13381693114938134</v>
      </c>
      <c r="GZ22" s="176">
        <f t="shared" si="138"/>
        <v>-0.16343658006856202</v>
      </c>
      <c r="HA22" s="176">
        <f t="shared" si="138"/>
        <v>-4.2965557017016147E-2</v>
      </c>
      <c r="HB22" s="176">
        <f t="shared" si="138"/>
        <v>6.1322686322686421E-2</v>
      </c>
      <c r="HC22" s="176">
        <f t="shared" si="138"/>
        <v>3.010318015497198E-2</v>
      </c>
      <c r="HD22" s="176" t="e">
        <f t="shared" si="138"/>
        <v>#DIV/0!</v>
      </c>
      <c r="HE22" s="176" t="e">
        <f t="shared" si="138"/>
        <v>#DIV/0!</v>
      </c>
      <c r="HF22" s="176" t="e">
        <f t="shared" si="138"/>
        <v>#DIV/0!</v>
      </c>
      <c r="HG22" s="176" t="e">
        <f t="shared" si="138"/>
        <v>#DIV/0!</v>
      </c>
      <c r="HH22" s="176" t="e">
        <f t="shared" si="138"/>
        <v>#DIV/0!</v>
      </c>
      <c r="HI22" s="176" t="e">
        <f t="shared" si="138"/>
        <v>#DIV/0!</v>
      </c>
      <c r="HJ22" s="176" t="e">
        <f t="shared" si="138"/>
        <v>#DIV/0!</v>
      </c>
      <c r="HK22" s="176" t="e">
        <f t="shared" si="138"/>
        <v>#DIV/0!</v>
      </c>
      <c r="HL22" s="176" t="e">
        <f t="shared" si="138"/>
        <v>#DIV/0!</v>
      </c>
      <c r="HM22" s="176" t="e">
        <f t="shared" si="138"/>
        <v>#DIV/0!</v>
      </c>
      <c r="HN22" s="176" t="e">
        <f t="shared" si="138"/>
        <v>#DIV/0!</v>
      </c>
      <c r="HO22" s="176" t="e">
        <f t="shared" si="138"/>
        <v>#DIV/0!</v>
      </c>
      <c r="HP22" s="176" t="e">
        <f t="shared" si="138"/>
        <v>#DIV/0!</v>
      </c>
      <c r="HQ22" s="176" t="e">
        <f t="shared" si="138"/>
        <v>#DIV/0!</v>
      </c>
      <c r="HR22" s="176" t="e">
        <f t="shared" si="138"/>
        <v>#DIV/0!</v>
      </c>
      <c r="HS22" s="176" t="e">
        <f t="shared" si="138"/>
        <v>#DIV/0!</v>
      </c>
      <c r="HT22" s="176" t="e">
        <f t="shared" si="138"/>
        <v>#DIV/0!</v>
      </c>
      <c r="HU22" s="176" t="e">
        <f t="shared" si="138"/>
        <v>#DIV/0!</v>
      </c>
      <c r="HV22" s="176" t="e">
        <f t="shared" si="138"/>
        <v>#DIV/0!</v>
      </c>
      <c r="HW22" s="176" t="e">
        <f t="shared" si="138"/>
        <v>#DIV/0!</v>
      </c>
      <c r="HX22" s="176" t="e">
        <f t="shared" si="138"/>
        <v>#DIV/0!</v>
      </c>
      <c r="HY22" s="176" t="e">
        <f t="shared" si="138"/>
        <v>#DIV/0!</v>
      </c>
      <c r="HZ22" s="176" t="e">
        <f t="shared" si="138"/>
        <v>#DIV/0!</v>
      </c>
      <c r="IA22" s="176" t="e">
        <f t="shared" si="138"/>
        <v>#DIV/0!</v>
      </c>
      <c r="IB22" s="176" t="e">
        <f t="shared" si="138"/>
        <v>#DIV/0!</v>
      </c>
      <c r="IC22" s="176" t="e">
        <f t="shared" si="138"/>
        <v>#DIV/0!</v>
      </c>
      <c r="ID22" s="176" t="e">
        <f t="shared" si="138"/>
        <v>#DIV/0!</v>
      </c>
      <c r="IE22" s="176" t="e">
        <f t="shared" si="138"/>
        <v>#DIV/0!</v>
      </c>
      <c r="IF22" s="176" t="e">
        <f t="shared" si="138"/>
        <v>#DIV/0!</v>
      </c>
      <c r="IG22" s="176" t="e">
        <f t="shared" ref="IG22:KR22" si="139">(IG19-IG20)/IG20</f>
        <v>#DIV/0!</v>
      </c>
      <c r="IH22" s="176" t="e">
        <f t="shared" si="139"/>
        <v>#DIV/0!</v>
      </c>
      <c r="II22" s="176" t="e">
        <f t="shared" si="139"/>
        <v>#DIV/0!</v>
      </c>
      <c r="IJ22" s="176" t="e">
        <f t="shared" si="139"/>
        <v>#DIV/0!</v>
      </c>
      <c r="IK22" s="176" t="e">
        <f t="shared" si="139"/>
        <v>#DIV/0!</v>
      </c>
      <c r="IL22" s="176" t="e">
        <f t="shared" si="139"/>
        <v>#DIV/0!</v>
      </c>
      <c r="IM22" s="176" t="e">
        <f t="shared" si="139"/>
        <v>#DIV/0!</v>
      </c>
      <c r="IN22" s="176" t="e">
        <f t="shared" si="139"/>
        <v>#DIV/0!</v>
      </c>
      <c r="IO22" s="176" t="e">
        <f t="shared" si="139"/>
        <v>#DIV/0!</v>
      </c>
      <c r="IP22" s="176" t="e">
        <f t="shared" si="139"/>
        <v>#DIV/0!</v>
      </c>
      <c r="IQ22" s="176" t="e">
        <f t="shared" si="139"/>
        <v>#DIV/0!</v>
      </c>
      <c r="IR22" s="176" t="e">
        <f t="shared" si="139"/>
        <v>#DIV/0!</v>
      </c>
      <c r="IS22" s="176" t="e">
        <f t="shared" si="139"/>
        <v>#DIV/0!</v>
      </c>
      <c r="IT22" s="176" t="e">
        <f t="shared" si="139"/>
        <v>#DIV/0!</v>
      </c>
      <c r="IU22" s="176" t="e">
        <f t="shared" si="139"/>
        <v>#DIV/0!</v>
      </c>
      <c r="IV22" s="176" t="e">
        <f t="shared" si="139"/>
        <v>#DIV/0!</v>
      </c>
      <c r="IW22" s="176" t="e">
        <f t="shared" si="139"/>
        <v>#DIV/0!</v>
      </c>
      <c r="IX22" s="176" t="e">
        <f t="shared" si="139"/>
        <v>#DIV/0!</v>
      </c>
      <c r="IY22" s="176" t="e">
        <f t="shared" si="139"/>
        <v>#DIV/0!</v>
      </c>
      <c r="IZ22" s="176" t="e">
        <f t="shared" si="139"/>
        <v>#DIV/0!</v>
      </c>
      <c r="JA22" s="176" t="e">
        <f t="shared" si="139"/>
        <v>#DIV/0!</v>
      </c>
      <c r="JB22" s="176" t="e">
        <f t="shared" si="139"/>
        <v>#DIV/0!</v>
      </c>
      <c r="JC22" s="176" t="e">
        <f t="shared" si="139"/>
        <v>#DIV/0!</v>
      </c>
      <c r="JD22" s="176" t="e">
        <f t="shared" si="139"/>
        <v>#DIV/0!</v>
      </c>
      <c r="JE22" s="176" t="e">
        <f t="shared" si="139"/>
        <v>#DIV/0!</v>
      </c>
      <c r="JF22" s="176" t="e">
        <f t="shared" si="139"/>
        <v>#DIV/0!</v>
      </c>
      <c r="JG22" s="176" t="e">
        <f t="shared" si="139"/>
        <v>#DIV/0!</v>
      </c>
      <c r="JH22" s="176" t="e">
        <f t="shared" si="139"/>
        <v>#DIV/0!</v>
      </c>
      <c r="JI22" s="176" t="e">
        <f t="shared" si="139"/>
        <v>#DIV/0!</v>
      </c>
      <c r="JJ22" s="176" t="e">
        <f t="shared" si="139"/>
        <v>#DIV/0!</v>
      </c>
      <c r="JK22" s="176" t="e">
        <f t="shared" si="139"/>
        <v>#DIV/0!</v>
      </c>
      <c r="JL22" s="176" t="e">
        <f t="shared" si="139"/>
        <v>#DIV/0!</v>
      </c>
      <c r="JM22" s="176" t="e">
        <f t="shared" si="139"/>
        <v>#DIV/0!</v>
      </c>
      <c r="JN22" s="176" t="e">
        <f t="shared" si="139"/>
        <v>#DIV/0!</v>
      </c>
      <c r="JO22" s="176" t="e">
        <f t="shared" si="139"/>
        <v>#DIV/0!</v>
      </c>
      <c r="JP22" s="176" t="e">
        <f t="shared" si="139"/>
        <v>#DIV/0!</v>
      </c>
      <c r="JQ22" s="176" t="e">
        <f t="shared" si="139"/>
        <v>#DIV/0!</v>
      </c>
      <c r="JR22" s="176" t="e">
        <f t="shared" si="139"/>
        <v>#DIV/0!</v>
      </c>
      <c r="JS22" s="176" t="e">
        <f t="shared" si="139"/>
        <v>#DIV/0!</v>
      </c>
      <c r="JT22" s="176" t="e">
        <f t="shared" si="139"/>
        <v>#DIV/0!</v>
      </c>
      <c r="JU22" s="176" t="e">
        <f t="shared" si="139"/>
        <v>#DIV/0!</v>
      </c>
      <c r="JV22" s="176" t="e">
        <f t="shared" si="139"/>
        <v>#DIV/0!</v>
      </c>
      <c r="JW22" s="176" t="e">
        <f t="shared" si="139"/>
        <v>#DIV/0!</v>
      </c>
      <c r="JX22" s="176" t="e">
        <f t="shared" si="139"/>
        <v>#DIV/0!</v>
      </c>
      <c r="JY22" s="176" t="e">
        <f t="shared" si="139"/>
        <v>#DIV/0!</v>
      </c>
      <c r="JZ22" s="176" t="e">
        <f t="shared" si="139"/>
        <v>#DIV/0!</v>
      </c>
      <c r="KA22" s="176" t="e">
        <f t="shared" si="139"/>
        <v>#DIV/0!</v>
      </c>
      <c r="KB22" s="176" t="e">
        <f t="shared" si="139"/>
        <v>#DIV/0!</v>
      </c>
      <c r="KC22" s="176" t="e">
        <f t="shared" si="139"/>
        <v>#DIV/0!</v>
      </c>
      <c r="KD22" s="176" t="e">
        <f t="shared" si="139"/>
        <v>#DIV/0!</v>
      </c>
      <c r="KE22" s="176" t="e">
        <f t="shared" si="139"/>
        <v>#DIV/0!</v>
      </c>
      <c r="KF22" s="176" t="e">
        <f t="shared" si="139"/>
        <v>#DIV/0!</v>
      </c>
      <c r="KG22" s="176" t="e">
        <f t="shared" si="139"/>
        <v>#DIV/0!</v>
      </c>
      <c r="KH22" s="176" t="e">
        <f t="shared" si="139"/>
        <v>#DIV/0!</v>
      </c>
      <c r="KI22" s="176" t="e">
        <f t="shared" si="139"/>
        <v>#DIV/0!</v>
      </c>
      <c r="KJ22" s="176" t="e">
        <f t="shared" si="139"/>
        <v>#DIV/0!</v>
      </c>
      <c r="KK22" s="176" t="e">
        <f t="shared" si="139"/>
        <v>#DIV/0!</v>
      </c>
      <c r="KL22" s="176" t="e">
        <f t="shared" si="139"/>
        <v>#DIV/0!</v>
      </c>
      <c r="KM22" s="176" t="e">
        <f t="shared" si="139"/>
        <v>#DIV/0!</v>
      </c>
      <c r="KN22" s="176" t="e">
        <f t="shared" si="139"/>
        <v>#DIV/0!</v>
      </c>
      <c r="KO22" s="176" t="e">
        <f t="shared" si="139"/>
        <v>#DIV/0!</v>
      </c>
      <c r="KP22" s="176" t="e">
        <f t="shared" si="139"/>
        <v>#DIV/0!</v>
      </c>
      <c r="KQ22" s="176" t="e">
        <f t="shared" si="139"/>
        <v>#DIV/0!</v>
      </c>
      <c r="KR22" s="176" t="e">
        <f t="shared" si="139"/>
        <v>#DIV/0!</v>
      </c>
      <c r="KS22" s="176" t="e">
        <f t="shared" ref="KS22:NC22" si="140">(KS19-KS20)/KS20</f>
        <v>#DIV/0!</v>
      </c>
      <c r="KT22" s="176" t="e">
        <f t="shared" si="140"/>
        <v>#DIV/0!</v>
      </c>
      <c r="KU22" s="176" t="e">
        <f t="shared" si="140"/>
        <v>#DIV/0!</v>
      </c>
      <c r="KV22" s="176" t="e">
        <f t="shared" si="140"/>
        <v>#DIV/0!</v>
      </c>
      <c r="KW22" s="176" t="e">
        <f t="shared" si="140"/>
        <v>#DIV/0!</v>
      </c>
      <c r="KX22" s="176" t="e">
        <f t="shared" si="140"/>
        <v>#DIV/0!</v>
      </c>
      <c r="KY22" s="176" t="e">
        <f t="shared" si="140"/>
        <v>#DIV/0!</v>
      </c>
      <c r="KZ22" s="176" t="e">
        <f t="shared" si="140"/>
        <v>#DIV/0!</v>
      </c>
      <c r="LA22" s="176" t="e">
        <f t="shared" si="140"/>
        <v>#DIV/0!</v>
      </c>
      <c r="LB22" s="176" t="e">
        <f t="shared" si="140"/>
        <v>#DIV/0!</v>
      </c>
      <c r="LC22" s="176" t="e">
        <f t="shared" si="140"/>
        <v>#DIV/0!</v>
      </c>
      <c r="LD22" s="176" t="e">
        <f t="shared" si="140"/>
        <v>#DIV/0!</v>
      </c>
      <c r="LE22" s="176" t="e">
        <f t="shared" si="140"/>
        <v>#DIV/0!</v>
      </c>
      <c r="LF22" s="176" t="e">
        <f t="shared" si="140"/>
        <v>#DIV/0!</v>
      </c>
      <c r="LG22" s="176" t="e">
        <f t="shared" si="140"/>
        <v>#DIV/0!</v>
      </c>
      <c r="LH22" s="176" t="e">
        <f t="shared" si="140"/>
        <v>#DIV/0!</v>
      </c>
      <c r="LI22" s="176" t="e">
        <f t="shared" si="140"/>
        <v>#DIV/0!</v>
      </c>
      <c r="LJ22" s="176" t="e">
        <f t="shared" si="140"/>
        <v>#DIV/0!</v>
      </c>
      <c r="LK22" s="176" t="e">
        <f t="shared" si="140"/>
        <v>#DIV/0!</v>
      </c>
      <c r="LL22" s="176" t="e">
        <f t="shared" si="140"/>
        <v>#DIV/0!</v>
      </c>
      <c r="LM22" s="176" t="e">
        <f t="shared" si="140"/>
        <v>#DIV/0!</v>
      </c>
      <c r="LN22" s="176" t="e">
        <f t="shared" si="140"/>
        <v>#DIV/0!</v>
      </c>
      <c r="LO22" s="176" t="e">
        <f t="shared" si="140"/>
        <v>#DIV/0!</v>
      </c>
      <c r="LP22" s="176" t="e">
        <f t="shared" si="140"/>
        <v>#DIV/0!</v>
      </c>
      <c r="LQ22" s="176" t="e">
        <f t="shared" si="140"/>
        <v>#DIV/0!</v>
      </c>
      <c r="LR22" s="176" t="e">
        <f t="shared" si="140"/>
        <v>#DIV/0!</v>
      </c>
      <c r="LS22" s="176" t="e">
        <f t="shared" si="140"/>
        <v>#DIV/0!</v>
      </c>
      <c r="LT22" s="176" t="e">
        <f t="shared" si="140"/>
        <v>#DIV/0!</v>
      </c>
      <c r="LU22" s="176" t="e">
        <f t="shared" si="140"/>
        <v>#DIV/0!</v>
      </c>
      <c r="LV22" s="176" t="e">
        <f t="shared" si="140"/>
        <v>#DIV/0!</v>
      </c>
      <c r="LW22" s="176" t="e">
        <f t="shared" si="140"/>
        <v>#DIV/0!</v>
      </c>
      <c r="LX22" s="176" t="e">
        <f t="shared" si="140"/>
        <v>#DIV/0!</v>
      </c>
      <c r="LY22" s="176" t="e">
        <f t="shared" si="140"/>
        <v>#DIV/0!</v>
      </c>
      <c r="LZ22" s="176" t="e">
        <f t="shared" si="140"/>
        <v>#DIV/0!</v>
      </c>
      <c r="MA22" s="176" t="e">
        <f t="shared" si="140"/>
        <v>#DIV/0!</v>
      </c>
      <c r="MB22" s="176" t="e">
        <f t="shared" si="140"/>
        <v>#DIV/0!</v>
      </c>
      <c r="MC22" s="176" t="e">
        <f t="shared" si="140"/>
        <v>#DIV/0!</v>
      </c>
      <c r="MD22" s="176" t="e">
        <f t="shared" si="140"/>
        <v>#DIV/0!</v>
      </c>
      <c r="ME22" s="176" t="e">
        <f t="shared" si="140"/>
        <v>#DIV/0!</v>
      </c>
      <c r="MF22" s="176" t="e">
        <f t="shared" si="140"/>
        <v>#DIV/0!</v>
      </c>
      <c r="MG22" s="176" t="e">
        <f t="shared" si="140"/>
        <v>#DIV/0!</v>
      </c>
      <c r="MH22" s="176" t="e">
        <f t="shared" si="140"/>
        <v>#DIV/0!</v>
      </c>
      <c r="MI22" s="176" t="e">
        <f t="shared" si="140"/>
        <v>#DIV/0!</v>
      </c>
      <c r="MJ22" s="176" t="e">
        <f t="shared" si="140"/>
        <v>#DIV/0!</v>
      </c>
      <c r="MK22" s="176" t="e">
        <f t="shared" si="140"/>
        <v>#DIV/0!</v>
      </c>
      <c r="ML22" s="176" t="e">
        <f t="shared" si="140"/>
        <v>#DIV/0!</v>
      </c>
      <c r="MM22" s="176" t="e">
        <f t="shared" si="140"/>
        <v>#DIV/0!</v>
      </c>
      <c r="MN22" s="176" t="e">
        <f t="shared" si="140"/>
        <v>#DIV/0!</v>
      </c>
      <c r="MO22" s="176" t="e">
        <f t="shared" si="140"/>
        <v>#DIV/0!</v>
      </c>
      <c r="MP22" s="176" t="e">
        <f t="shared" si="140"/>
        <v>#DIV/0!</v>
      </c>
      <c r="MQ22" s="176" t="e">
        <f t="shared" si="140"/>
        <v>#DIV/0!</v>
      </c>
      <c r="MR22" s="176" t="e">
        <f t="shared" si="140"/>
        <v>#DIV/0!</v>
      </c>
      <c r="MS22" s="176" t="e">
        <f t="shared" si="140"/>
        <v>#DIV/0!</v>
      </c>
      <c r="MT22" s="176" t="e">
        <f t="shared" si="140"/>
        <v>#DIV/0!</v>
      </c>
      <c r="MU22" s="176" t="e">
        <f t="shared" si="140"/>
        <v>#DIV/0!</v>
      </c>
      <c r="MV22" s="176" t="e">
        <f t="shared" si="140"/>
        <v>#DIV/0!</v>
      </c>
      <c r="MW22" s="176" t="e">
        <f t="shared" si="140"/>
        <v>#DIV/0!</v>
      </c>
      <c r="MX22" s="176" t="e">
        <f t="shared" si="140"/>
        <v>#DIV/0!</v>
      </c>
      <c r="MY22" s="176" t="e">
        <f t="shared" si="140"/>
        <v>#DIV/0!</v>
      </c>
      <c r="MZ22" s="176" t="e">
        <f t="shared" si="140"/>
        <v>#DIV/0!</v>
      </c>
      <c r="NA22" s="176" t="e">
        <f t="shared" si="140"/>
        <v>#DIV/0!</v>
      </c>
      <c r="NB22" s="176" t="e">
        <f t="shared" si="140"/>
        <v>#DIV/0!</v>
      </c>
      <c r="NC22" s="176" t="e">
        <f t="shared" si="140"/>
        <v>#DIV/0!</v>
      </c>
    </row>
    <row r="23" spans="1:367" s="109" customFormat="1" x14ac:dyDescent="0.3">
      <c r="A23" s="98" t="s">
        <v>13</v>
      </c>
      <c r="B23" s="176">
        <f>(B19-B21)/B21</f>
        <v>-3.1057392473958969E-3</v>
      </c>
      <c r="C23" s="176">
        <f t="shared" ref="C23:I23" si="141">(C19-C21)/C21</f>
        <v>-4.4435725675534693E-2</v>
      </c>
      <c r="D23" s="176">
        <f t="shared" si="141"/>
        <v>2.6635477532111144E-2</v>
      </c>
      <c r="E23" s="176">
        <f t="shared" si="141"/>
        <v>8.7009389274234447E-2</v>
      </c>
      <c r="F23" s="176">
        <f t="shared" si="141"/>
        <v>0.27946014022819976</v>
      </c>
      <c r="G23" s="176">
        <f t="shared" si="141"/>
        <v>0.15120782840199815</v>
      </c>
      <c r="H23" s="176">
        <f t="shared" si="141"/>
        <v>0.17955320301993694</v>
      </c>
      <c r="I23" s="176">
        <f t="shared" si="141"/>
        <v>-1.1447583601195558E-2</v>
      </c>
      <c r="J23" s="176">
        <f t="shared" ref="J23:AB23" si="142">(J19-J21)/J21</f>
        <v>4.0602266959905237E-2</v>
      </c>
      <c r="K23" s="176">
        <f t="shared" si="142"/>
        <v>-9.6594987814747596E-2</v>
      </c>
      <c r="L23" s="176">
        <f t="shared" si="142"/>
        <v>-2.6698105227541632E-3</v>
      </c>
      <c r="M23" s="176">
        <f t="shared" si="142"/>
        <v>3.4270246755443989E-2</v>
      </c>
      <c r="N23" s="176">
        <f t="shared" si="142"/>
        <v>4.7506767044493386E-2</v>
      </c>
      <c r="O23" s="176">
        <f t="shared" si="142"/>
        <v>0.11804672535076743</v>
      </c>
      <c r="P23" s="176">
        <f t="shared" si="142"/>
        <v>-4.5246554043711931E-2</v>
      </c>
      <c r="Q23" s="176">
        <f t="shared" si="142"/>
        <v>-8.9300819295744186E-3</v>
      </c>
      <c r="R23" s="176">
        <f t="shared" si="142"/>
        <v>0.17707905358049164</v>
      </c>
      <c r="S23" s="176">
        <f t="shared" si="142"/>
        <v>-0.1174565579911544</v>
      </c>
      <c r="T23" s="176">
        <f t="shared" si="142"/>
        <v>-4.6870241921840611E-2</v>
      </c>
      <c r="U23" s="176">
        <f t="shared" si="142"/>
        <v>2.5783692675927457E-2</v>
      </c>
      <c r="V23" s="176">
        <f t="shared" si="142"/>
        <v>1.8335307054643948E-2</v>
      </c>
      <c r="W23" s="176">
        <f t="shared" si="142"/>
        <v>-6.1150115603677644E-3</v>
      </c>
      <c r="X23" s="176">
        <f t="shared" si="142"/>
        <v>0.17932017229936387</v>
      </c>
      <c r="Y23" s="176">
        <f t="shared" si="142"/>
        <v>1.8745448794804175E-2</v>
      </c>
      <c r="Z23" s="176">
        <f t="shared" si="142"/>
        <v>-9.4682230869001363E-2</v>
      </c>
      <c r="AA23" s="176">
        <f t="shared" si="142"/>
        <v>0.20820374009343715</v>
      </c>
      <c r="AB23" s="176">
        <f t="shared" si="142"/>
        <v>-6.0440005001728615E-2</v>
      </c>
      <c r="AC23" s="176">
        <f t="shared" ref="AC23:AD23" si="143">(AC19-AC21)/AC21</f>
        <v>3.076334042685815E-2</v>
      </c>
      <c r="AD23" s="176">
        <f t="shared" si="143"/>
        <v>-1.9511644955732179E-2</v>
      </c>
      <c r="AE23" s="176">
        <f t="shared" ref="AE23:AF23" si="144">(AE19-AE21)/AE21</f>
        <v>0.10454638541880006</v>
      </c>
      <c r="AF23" s="176">
        <f t="shared" si="144"/>
        <v>-8.5997857102571029E-4</v>
      </c>
      <c r="AG23" s="176">
        <f t="shared" ref="AG23:AK23" si="145">(AG19-AG21)/AG21</f>
        <v>1.5757575757575512E-2</v>
      </c>
      <c r="AH23" s="176">
        <f t="shared" si="145"/>
        <v>-4.7194660720445439E-2</v>
      </c>
      <c r="AI23" s="176">
        <f t="shared" si="145"/>
        <v>9.7217823785390095E-2</v>
      </c>
      <c r="AJ23" s="176">
        <f t="shared" si="145"/>
        <v>0.14057447611245247</v>
      </c>
      <c r="AK23" s="176">
        <f t="shared" si="145"/>
        <v>3.9486942759166442E-2</v>
      </c>
      <c r="AL23" s="176">
        <f t="shared" ref="AL23:AT23" si="146">(AL19-AL21)/AL21</f>
        <v>-3.2796794403844058E-3</v>
      </c>
      <c r="AM23" s="176">
        <f t="shared" si="146"/>
        <v>-7.8584617300985232E-2</v>
      </c>
      <c r="AN23" s="176">
        <f t="shared" si="146"/>
        <v>7.0263560710590841E-3</v>
      </c>
      <c r="AO23" s="176">
        <f t="shared" si="146"/>
        <v>-2.687042718905022E-3</v>
      </c>
      <c r="AP23" s="176">
        <f t="shared" si="146"/>
        <v>-1.7359003104518832E-2</v>
      </c>
      <c r="AQ23" s="176">
        <f t="shared" si="146"/>
        <v>7.8122844084166976E-2</v>
      </c>
      <c r="AR23" s="176">
        <f t="shared" si="146"/>
        <v>-6.0270592312999235E-2</v>
      </c>
      <c r="AS23" s="176">
        <f t="shared" si="146"/>
        <v>1.7528503476697838E-2</v>
      </c>
      <c r="AT23" s="176">
        <f t="shared" si="146"/>
        <v>0.3786061141773025</v>
      </c>
      <c r="AU23" s="176">
        <f t="shared" ref="AU23:AZ23" si="147">(AU19-AU21)/AU21</f>
        <v>0.1252688611836594</v>
      </c>
      <c r="AV23" s="176">
        <f t="shared" si="147"/>
        <v>-8.3952025897524856E-3</v>
      </c>
      <c r="AW23" s="176">
        <f t="shared" si="147"/>
        <v>9.0871823617339323E-2</v>
      </c>
      <c r="AX23" s="176">
        <f t="shared" si="147"/>
        <v>-2.2829561917902717E-2</v>
      </c>
      <c r="AY23" s="176">
        <f t="shared" si="147"/>
        <v>0.20012274834688759</v>
      </c>
      <c r="AZ23" s="176">
        <f t="shared" si="147"/>
        <v>6.7755409690344021E-2</v>
      </c>
      <c r="BA23" s="176">
        <f t="shared" ref="BA23:BF23" si="148">(BA19-BA21)/BA21</f>
        <v>2.8104241610407591E-2</v>
      </c>
      <c r="BB23" s="176">
        <f t="shared" si="148"/>
        <v>0.14393189982276877</v>
      </c>
      <c r="BC23" s="176">
        <f t="shared" si="148"/>
        <v>0.23832553821804681</v>
      </c>
      <c r="BD23" s="176">
        <f t="shared" si="148"/>
        <v>-8.7366979993101224E-2</v>
      </c>
      <c r="BE23" s="176">
        <f t="shared" si="148"/>
        <v>7.4679771870936773E-2</v>
      </c>
      <c r="BF23" s="176">
        <f t="shared" si="148"/>
        <v>-5.5197508839255113E-3</v>
      </c>
      <c r="BG23" s="176">
        <f t="shared" ref="BG23:BL23" si="149">(BG19-BG21)/BG21</f>
        <v>-6.9564595777129885E-3</v>
      </c>
      <c r="BH23" s="176">
        <f t="shared" si="149"/>
        <v>4.5463953087275565E-4</v>
      </c>
      <c r="BI23" s="176">
        <f t="shared" si="149"/>
        <v>0.56354589636820562</v>
      </c>
      <c r="BJ23" s="176">
        <f t="shared" si="149"/>
        <v>0.13288714858571912</v>
      </c>
      <c r="BK23" s="176">
        <f t="shared" si="149"/>
        <v>6.3600150382927198E-2</v>
      </c>
      <c r="BL23" s="176">
        <f t="shared" si="149"/>
        <v>-5.3700895631857121E-2</v>
      </c>
      <c r="BM23" s="176">
        <f t="shared" ref="BM23:BT23" si="150">(BM19-BM21)/BM21</f>
        <v>-0.107447756717597</v>
      </c>
      <c r="BN23" s="176">
        <f t="shared" si="150"/>
        <v>0.13572246934023469</v>
      </c>
      <c r="BO23" s="176">
        <f t="shared" si="150"/>
        <v>-1.2387744896225048E-2</v>
      </c>
      <c r="BP23" s="176">
        <f t="shared" si="150"/>
        <v>0.10404589981870334</v>
      </c>
      <c r="BQ23" s="176">
        <f t="shared" si="150"/>
        <v>0.12454105014962075</v>
      </c>
      <c r="BR23" s="176">
        <f t="shared" si="150"/>
        <v>-0.13985814269003607</v>
      </c>
      <c r="BS23" s="176">
        <f t="shared" si="150"/>
        <v>-3.196059629365141E-3</v>
      </c>
      <c r="BT23" s="176">
        <f t="shared" si="150"/>
        <v>5.6331272897023887E-3</v>
      </c>
      <c r="BU23" s="176">
        <f t="shared" ref="BU23:CB23" si="151">(BU19-BU21)/BU21</f>
        <v>9.8758712629425524E-2</v>
      </c>
      <c r="BV23" s="176">
        <f t="shared" si="151"/>
        <v>-5.4741763632520597E-2</v>
      </c>
      <c r="BW23" s="176">
        <f t="shared" si="151"/>
        <v>-7.7862922433271337E-2</v>
      </c>
      <c r="BX23" s="176">
        <f t="shared" si="151"/>
        <v>0.15013904788457141</v>
      </c>
      <c r="BY23" s="176">
        <f t="shared" si="151"/>
        <v>0.19170474749917268</v>
      </c>
      <c r="BZ23" s="176">
        <f t="shared" si="151"/>
        <v>-9.0115858374077693E-2</v>
      </c>
      <c r="CA23" s="176">
        <f t="shared" si="151"/>
        <v>-6.728562812101363E-2</v>
      </c>
      <c r="CB23" s="176">
        <f t="shared" si="151"/>
        <v>2.2947477213748027E-2</v>
      </c>
      <c r="CC23" s="176">
        <f t="shared" ref="CC23:DX23" si="152">(CC19-CC21)/CC21</f>
        <v>-7.4366954681576031E-2</v>
      </c>
      <c r="CD23" s="176">
        <f t="shared" si="152"/>
        <v>9.5688379056703202E-2</v>
      </c>
      <c r="CE23" s="176">
        <f t="shared" si="152"/>
        <v>0.35431339169244469</v>
      </c>
      <c r="CF23" s="176">
        <f t="shared" si="152"/>
        <v>3.2766741032310413E-2</v>
      </c>
      <c r="CG23" s="176">
        <f t="shared" si="152"/>
        <v>4.6744730613204818E-2</v>
      </c>
      <c r="CH23" s="176">
        <f t="shared" si="152"/>
        <v>0.19890598090427591</v>
      </c>
      <c r="CI23" s="176">
        <f t="shared" si="152"/>
        <v>-4.2563859941114029E-2</v>
      </c>
      <c r="CJ23" s="176">
        <f t="shared" si="152"/>
        <v>-5.7677894567333569E-2</v>
      </c>
      <c r="CK23" s="176">
        <f t="shared" si="152"/>
        <v>-0.11104216213476181</v>
      </c>
      <c r="CL23" s="176">
        <f t="shared" si="152"/>
        <v>0.25780322647415399</v>
      </c>
      <c r="CM23" s="176">
        <f t="shared" si="152"/>
        <v>-2.298831152921705E-2</v>
      </c>
      <c r="CN23" s="176">
        <f t="shared" si="152"/>
        <v>-8.0735778041558112E-2</v>
      </c>
      <c r="CO23" s="176">
        <f t="shared" si="152"/>
        <v>-6.6452568126423228E-3</v>
      </c>
      <c r="CP23" s="176">
        <f t="shared" si="152"/>
        <v>-3.2091584031299837E-2</v>
      </c>
      <c r="CQ23" s="176">
        <f t="shared" si="152"/>
        <v>-4.5522781748234147E-2</v>
      </c>
      <c r="CR23" s="176">
        <f t="shared" si="152"/>
        <v>8.3234873904108209E-3</v>
      </c>
      <c r="CS23" s="176">
        <f t="shared" si="152"/>
        <v>4.7915189081259954E-2</v>
      </c>
      <c r="CT23" s="176">
        <f t="shared" si="152"/>
        <v>-1.5837734152794765E-3</v>
      </c>
      <c r="CU23" s="176">
        <f t="shared" si="152"/>
        <v>-9.5187117543030636E-2</v>
      </c>
      <c r="CV23" s="176">
        <f t="shared" si="152"/>
        <v>8.779187047783181E-2</v>
      </c>
      <c r="CW23" s="176">
        <f t="shared" si="152"/>
        <v>-1.8953862702932506E-2</v>
      </c>
      <c r="CX23" s="176">
        <f t="shared" si="152"/>
        <v>2.8268240356280804E-2</v>
      </c>
      <c r="CY23" s="176">
        <f t="shared" si="152"/>
        <v>-5.0415425478116921E-2</v>
      </c>
      <c r="CZ23" s="176">
        <f t="shared" si="152"/>
        <v>4.0288148044930555E-2</v>
      </c>
      <c r="DA23" s="176">
        <f t="shared" si="152"/>
        <v>0.20601622562473429</v>
      </c>
      <c r="DB23" s="176">
        <f t="shared" si="152"/>
        <v>1.6254183146349608E-2</v>
      </c>
      <c r="DC23" s="176">
        <f t="shared" si="152"/>
        <v>0.25087063267765525</v>
      </c>
      <c r="DD23" s="176">
        <f t="shared" si="152"/>
        <v>1.3012125490169025E-2</v>
      </c>
      <c r="DE23" s="176">
        <f t="shared" si="152"/>
        <v>0.10656854018210477</v>
      </c>
      <c r="DF23" s="176">
        <f t="shared" si="152"/>
        <v>2.4290558031680863E-2</v>
      </c>
      <c r="DG23" s="176">
        <f t="shared" si="152"/>
        <v>2.2916810164640066E-3</v>
      </c>
      <c r="DH23" s="176">
        <f t="shared" si="152"/>
        <v>-0.11929036410025431</v>
      </c>
      <c r="DI23" s="176">
        <f t="shared" si="152"/>
        <v>2.5803596479966495E-2</v>
      </c>
      <c r="DJ23" s="176">
        <f t="shared" si="152"/>
        <v>-9.8583645453711715E-3</v>
      </c>
      <c r="DK23" s="176">
        <f t="shared" si="152"/>
        <v>-3.8742795827779036E-2</v>
      </c>
      <c r="DL23" s="176">
        <f t="shared" si="152"/>
        <v>1.9984607034574546E-2</v>
      </c>
      <c r="DM23" s="176">
        <f t="shared" si="152"/>
        <v>-9.8871262485554848E-2</v>
      </c>
      <c r="DN23" s="176">
        <f t="shared" si="152"/>
        <v>2.0429391080362534E-2</v>
      </c>
      <c r="DO23" s="176">
        <f t="shared" si="152"/>
        <v>-1.5045506147339863E-2</v>
      </c>
      <c r="DP23" s="176">
        <f t="shared" si="152"/>
        <v>5.497671581714704E-2</v>
      </c>
      <c r="DQ23" s="176">
        <f t="shared" si="152"/>
        <v>8.7634409469114438E-2</v>
      </c>
      <c r="DR23" s="176">
        <f t="shared" si="152"/>
        <v>2.7449363393558128E-2</v>
      </c>
      <c r="DS23" s="176">
        <f t="shared" si="152"/>
        <v>0.18454838463998849</v>
      </c>
      <c r="DT23" s="176">
        <f t="shared" si="152"/>
        <v>0.18069360476720384</v>
      </c>
      <c r="DU23" s="176">
        <f t="shared" si="152"/>
        <v>-4.5334534876367544E-2</v>
      </c>
      <c r="DV23" s="176">
        <f t="shared" si="152"/>
        <v>8.368281260921219E-2</v>
      </c>
      <c r="DW23" s="176">
        <f t="shared" si="152"/>
        <v>5.6171978751660162E-2</v>
      </c>
      <c r="DX23" s="176">
        <f t="shared" si="152"/>
        <v>-4.3540987564891928E-2</v>
      </c>
      <c r="DY23" s="176">
        <f t="shared" ref="DY23:EQ23" si="153">(DY19-DY21)/DY21</f>
        <v>0.27343159009531498</v>
      </c>
      <c r="DZ23" s="176">
        <f t="shared" si="153"/>
        <v>-1.9937200351137649E-2</v>
      </c>
      <c r="EA23" s="176">
        <f t="shared" si="153"/>
        <v>0.16406101783342802</v>
      </c>
      <c r="EB23" s="176">
        <f t="shared" si="153"/>
        <v>-2.041078111795274E-3</v>
      </c>
      <c r="EC23" s="176">
        <f t="shared" si="153"/>
        <v>7.8687564556588416E-2</v>
      </c>
      <c r="ED23" s="176">
        <f t="shared" si="153"/>
        <v>0.10965582115980543</v>
      </c>
      <c r="EE23" s="176">
        <f t="shared" si="153"/>
        <v>0.12571316224858481</v>
      </c>
      <c r="EF23" s="176">
        <f t="shared" si="153"/>
        <v>1.7544662340039228E-2</v>
      </c>
      <c r="EG23" s="176">
        <f t="shared" si="153"/>
        <v>8.3204916184319175E-2</v>
      </c>
      <c r="EH23" s="176">
        <f t="shared" si="153"/>
        <v>-1.5801630874874503E-2</v>
      </c>
      <c r="EI23" s="176">
        <f t="shared" si="153"/>
        <v>-0.12899477359379688</v>
      </c>
      <c r="EJ23" s="176">
        <f t="shared" si="153"/>
        <v>0.13184941393844912</v>
      </c>
      <c r="EK23" s="176">
        <f t="shared" si="153"/>
        <v>9.6703463922089339E-2</v>
      </c>
      <c r="EL23" s="176">
        <f t="shared" si="153"/>
        <v>-3.5799889871408669E-2</v>
      </c>
      <c r="EM23" s="176">
        <f t="shared" si="153"/>
        <v>-5.3977637835754206E-3</v>
      </c>
      <c r="EN23" s="176">
        <f t="shared" si="153"/>
        <v>-6.6433541197528867E-2</v>
      </c>
      <c r="EO23" s="176">
        <f t="shared" si="153"/>
        <v>6.9125208567438921E-3</v>
      </c>
      <c r="EP23" s="176">
        <f t="shared" si="153"/>
        <v>-0.11755609142377867</v>
      </c>
      <c r="EQ23" s="176">
        <f t="shared" si="153"/>
        <v>-1.9721115537848645E-2</v>
      </c>
      <c r="ER23" s="176">
        <f t="shared" ref="ER23:EW23" si="154">(ER19-ER21)/ER21</f>
        <v>7.7582527034718254E-2</v>
      </c>
      <c r="ES23" s="176">
        <f t="shared" si="154"/>
        <v>-4.2103806994245215E-2</v>
      </c>
      <c r="ET23" s="176">
        <f t="shared" si="154"/>
        <v>-0.10955153743998376</v>
      </c>
      <c r="EU23" s="176">
        <f t="shared" si="154"/>
        <v>0.42155051292414897</v>
      </c>
      <c r="EV23" s="176">
        <f t="shared" si="154"/>
        <v>-0.1393367969563189</v>
      </c>
      <c r="EW23" s="176">
        <f t="shared" si="154"/>
        <v>-0.14532431528965156</v>
      </c>
      <c r="EX23" s="176">
        <f t="shared" ref="EX23:EZ23" si="155">(EX19-EX21)/EX21</f>
        <v>-0.14716412220074496</v>
      </c>
      <c r="EY23" s="176">
        <f t="shared" si="155"/>
        <v>-4.8044259769162372E-2</v>
      </c>
      <c r="EZ23" s="176">
        <f t="shared" si="155"/>
        <v>0.15106613034337477</v>
      </c>
      <c r="FA23" s="176">
        <f t="shared" ref="FA23:FD23" si="156">(FA19-FA21)/FA21</f>
        <v>-2.7390288388750617E-2</v>
      </c>
      <c r="FB23" s="176">
        <f t="shared" si="156"/>
        <v>-9.4927012646163836E-2</v>
      </c>
      <c r="FC23" s="176">
        <f t="shared" si="156"/>
        <v>-7.8792162578257621E-2</v>
      </c>
      <c r="FD23" s="176">
        <f t="shared" si="156"/>
        <v>-4.9452314998224625E-2</v>
      </c>
      <c r="FE23" s="176">
        <f t="shared" ref="FE23:FG23" si="157">(FE19-FE21)/FE21</f>
        <v>-7.9739988235956016E-2</v>
      </c>
      <c r="FF23" s="176">
        <f t="shared" si="157"/>
        <v>5.2769698505752666E-2</v>
      </c>
      <c r="FG23" s="176">
        <f t="shared" si="157"/>
        <v>5.0123116768265391E-2</v>
      </c>
      <c r="FH23" s="176">
        <f>(FH19-FH21)/FH21</f>
        <v>-6.203999376995125E-2</v>
      </c>
      <c r="FI23" s="176">
        <f>(FI19-FI21)/FI21</f>
        <v>-0.12477624200504656</v>
      </c>
      <c r="FJ23" s="176">
        <f>(FJ19-FJ21)/FJ21</f>
        <v>-0.30496473503099064</v>
      </c>
      <c r="FK23" s="176">
        <f t="shared" ref="FK23:FN23" si="158">(FK19-FK21)/FK21</f>
        <v>-0.12112040061466343</v>
      </c>
      <c r="FL23" s="176">
        <f t="shared" si="158"/>
        <v>-0.16772462461652277</v>
      </c>
      <c r="FM23" s="176">
        <f t="shared" si="158"/>
        <v>-0.22529171931748854</v>
      </c>
      <c r="FN23" s="176">
        <f t="shared" si="158"/>
        <v>-0.1100416266683628</v>
      </c>
      <c r="FO23" s="176">
        <f t="shared" ref="FO23:FT23" si="159">(FO19-FO21)/FO21</f>
        <v>-9.9290551546303452E-2</v>
      </c>
      <c r="FP23" s="176">
        <f t="shared" si="159"/>
        <v>2.9371563056549841E-2</v>
      </c>
      <c r="FQ23" s="176">
        <f t="shared" si="159"/>
        <v>-2.3436864554982329E-2</v>
      </c>
      <c r="FR23" s="176">
        <f t="shared" si="159"/>
        <v>-0.1119649571763397</v>
      </c>
      <c r="FS23" s="176">
        <f t="shared" si="159"/>
        <v>0.24548052340913057</v>
      </c>
      <c r="FT23" s="176">
        <f t="shared" si="159"/>
        <v>-8.3551123064054711E-2</v>
      </c>
      <c r="FU23" s="176">
        <f t="shared" ref="FU23:IF23" si="160">(FU19-FU21)/FU21</f>
        <v>0.10980391664760832</v>
      </c>
      <c r="FV23" s="176">
        <f t="shared" si="160"/>
        <v>-7.1018930870860461E-2</v>
      </c>
      <c r="FW23" s="176">
        <f t="shared" si="160"/>
        <v>-9.6451078796279413E-2</v>
      </c>
      <c r="FX23" s="176">
        <f t="shared" si="160"/>
        <v>-0.16497253072602744</v>
      </c>
      <c r="FY23" s="176">
        <f t="shared" si="160"/>
        <v>-7.052609191964844E-2</v>
      </c>
      <c r="FZ23" s="176">
        <f t="shared" si="160"/>
        <v>-5.840061473491992E-2</v>
      </c>
      <c r="GA23" s="176">
        <f t="shared" si="160"/>
        <v>9.5561846586204365E-3</v>
      </c>
      <c r="GB23" s="176">
        <f t="shared" si="160"/>
        <v>-6.6689704346147863E-2</v>
      </c>
      <c r="GC23" s="176">
        <f t="shared" si="160"/>
        <v>4.5366667625398614E-2</v>
      </c>
      <c r="GD23" s="176">
        <f>(GD19-GD21)/GD21</f>
        <v>-5.4546518540541248E-3</v>
      </c>
      <c r="GE23" s="176">
        <f t="shared" si="160"/>
        <v>-7.5317983757798163E-2</v>
      </c>
      <c r="GF23" s="176">
        <f t="shared" si="160"/>
        <v>-4.6527067892863851E-2</v>
      </c>
      <c r="GG23" s="176">
        <f t="shared" si="160"/>
        <v>-0.10934411622691845</v>
      </c>
      <c r="GH23" s="176">
        <f t="shared" si="160"/>
        <v>-0.12662362643805894</v>
      </c>
      <c r="GI23" s="176">
        <f t="shared" si="160"/>
        <v>-0.1455274705683102</v>
      </c>
      <c r="GJ23" s="176">
        <f t="shared" si="160"/>
        <v>-9.2114878925319749E-2</v>
      </c>
      <c r="GK23" s="176">
        <f t="shared" si="160"/>
        <v>-7.7947998636186802E-2</v>
      </c>
      <c r="GL23" s="176">
        <f t="shared" si="160"/>
        <v>-0.11969945575553356</v>
      </c>
      <c r="GM23" s="176">
        <f t="shared" si="160"/>
        <v>0.15067212870346314</v>
      </c>
      <c r="GN23" s="176">
        <f t="shared" si="160"/>
        <v>-0.14079912053384747</v>
      </c>
      <c r="GO23" s="176">
        <f t="shared" si="160"/>
        <v>-0.12324180652673342</v>
      </c>
      <c r="GP23" s="176">
        <f t="shared" si="160"/>
        <v>-2.7981114184698962E-2</v>
      </c>
      <c r="GQ23" s="176">
        <f t="shared" si="160"/>
        <v>-1.824894425922817E-2</v>
      </c>
      <c r="GR23" s="176">
        <f t="shared" si="160"/>
        <v>-2.5863489647597646E-2</v>
      </c>
      <c r="GS23" s="176">
        <f t="shared" si="160"/>
        <v>0.1438812161688714</v>
      </c>
      <c r="GT23" s="176">
        <f t="shared" si="160"/>
        <v>-1.3759307042039372E-2</v>
      </c>
      <c r="GU23" s="176">
        <f t="shared" si="160"/>
        <v>-1.953300935873958E-2</v>
      </c>
      <c r="GV23" s="176">
        <f t="shared" si="160"/>
        <v>4.2516898611956365E-2</v>
      </c>
      <c r="GW23" s="176">
        <f t="shared" si="160"/>
        <v>7.6219433531084388E-2</v>
      </c>
      <c r="GX23" s="176">
        <f t="shared" si="160"/>
        <v>2.7784592816924348E-2</v>
      </c>
      <c r="GY23" s="176">
        <f t="shared" si="160"/>
        <v>0.17781045293097578</v>
      </c>
      <c r="GZ23" s="176">
        <f t="shared" si="160"/>
        <v>-0.16958488152035098</v>
      </c>
      <c r="HA23" s="176">
        <f t="shared" si="160"/>
        <v>-0.11353077179141334</v>
      </c>
      <c r="HB23" s="176">
        <f t="shared" si="160"/>
        <v>-5.8747480317973685E-4</v>
      </c>
      <c r="HC23" s="176">
        <f t="shared" si="160"/>
        <v>-9.608670150823935E-2</v>
      </c>
      <c r="HD23" s="176" t="e">
        <f t="shared" si="160"/>
        <v>#DIV/0!</v>
      </c>
      <c r="HE23" s="176" t="e">
        <f t="shared" si="160"/>
        <v>#DIV/0!</v>
      </c>
      <c r="HF23" s="176" t="e">
        <f t="shared" si="160"/>
        <v>#DIV/0!</v>
      </c>
      <c r="HG23" s="176" t="e">
        <f t="shared" si="160"/>
        <v>#DIV/0!</v>
      </c>
      <c r="HH23" s="176" t="e">
        <f t="shared" si="160"/>
        <v>#DIV/0!</v>
      </c>
      <c r="HI23" s="176" t="e">
        <f t="shared" si="160"/>
        <v>#DIV/0!</v>
      </c>
      <c r="HJ23" s="176" t="e">
        <f t="shared" si="160"/>
        <v>#DIV/0!</v>
      </c>
      <c r="HK23" s="176" t="e">
        <f t="shared" si="160"/>
        <v>#DIV/0!</v>
      </c>
      <c r="HL23" s="176" t="e">
        <f t="shared" si="160"/>
        <v>#DIV/0!</v>
      </c>
      <c r="HM23" s="176" t="e">
        <f t="shared" si="160"/>
        <v>#DIV/0!</v>
      </c>
      <c r="HN23" s="176" t="e">
        <f t="shared" si="160"/>
        <v>#DIV/0!</v>
      </c>
      <c r="HO23" s="176" t="e">
        <f t="shared" si="160"/>
        <v>#DIV/0!</v>
      </c>
      <c r="HP23" s="176" t="e">
        <f t="shared" si="160"/>
        <v>#DIV/0!</v>
      </c>
      <c r="HQ23" s="176" t="e">
        <f t="shared" si="160"/>
        <v>#DIV/0!</v>
      </c>
      <c r="HR23" s="176" t="e">
        <f t="shared" si="160"/>
        <v>#DIV/0!</v>
      </c>
      <c r="HS23" s="176" t="e">
        <f t="shared" si="160"/>
        <v>#DIV/0!</v>
      </c>
      <c r="HT23" s="176" t="e">
        <f t="shared" si="160"/>
        <v>#DIV/0!</v>
      </c>
      <c r="HU23" s="176" t="e">
        <f t="shared" si="160"/>
        <v>#DIV/0!</v>
      </c>
      <c r="HV23" s="176" t="e">
        <f t="shared" si="160"/>
        <v>#DIV/0!</v>
      </c>
      <c r="HW23" s="176" t="e">
        <f t="shared" si="160"/>
        <v>#DIV/0!</v>
      </c>
      <c r="HX23" s="176" t="e">
        <f t="shared" si="160"/>
        <v>#DIV/0!</v>
      </c>
      <c r="HY23" s="176" t="e">
        <f t="shared" si="160"/>
        <v>#DIV/0!</v>
      </c>
      <c r="HZ23" s="176" t="e">
        <f t="shared" si="160"/>
        <v>#DIV/0!</v>
      </c>
      <c r="IA23" s="176" t="e">
        <f t="shared" si="160"/>
        <v>#DIV/0!</v>
      </c>
      <c r="IB23" s="176" t="e">
        <f t="shared" si="160"/>
        <v>#DIV/0!</v>
      </c>
      <c r="IC23" s="176" t="e">
        <f t="shared" si="160"/>
        <v>#DIV/0!</v>
      </c>
      <c r="ID23" s="176" t="e">
        <f t="shared" si="160"/>
        <v>#DIV/0!</v>
      </c>
      <c r="IE23" s="176" t="e">
        <f t="shared" si="160"/>
        <v>#DIV/0!</v>
      </c>
      <c r="IF23" s="176" t="e">
        <f t="shared" si="160"/>
        <v>#DIV/0!</v>
      </c>
      <c r="IG23" s="176" t="e">
        <f t="shared" ref="IG23:KR23" si="161">(IG19-IG21)/IG21</f>
        <v>#DIV/0!</v>
      </c>
      <c r="IH23" s="176" t="e">
        <f t="shared" si="161"/>
        <v>#DIV/0!</v>
      </c>
      <c r="II23" s="176" t="e">
        <f t="shared" si="161"/>
        <v>#DIV/0!</v>
      </c>
      <c r="IJ23" s="176" t="e">
        <f t="shared" si="161"/>
        <v>#DIV/0!</v>
      </c>
      <c r="IK23" s="176" t="e">
        <f t="shared" si="161"/>
        <v>#DIV/0!</v>
      </c>
      <c r="IL23" s="176" t="e">
        <f t="shared" si="161"/>
        <v>#DIV/0!</v>
      </c>
      <c r="IM23" s="176" t="e">
        <f t="shared" si="161"/>
        <v>#DIV/0!</v>
      </c>
      <c r="IN23" s="176" t="e">
        <f t="shared" si="161"/>
        <v>#DIV/0!</v>
      </c>
      <c r="IO23" s="176" t="e">
        <f t="shared" si="161"/>
        <v>#DIV/0!</v>
      </c>
      <c r="IP23" s="176" t="e">
        <f t="shared" si="161"/>
        <v>#DIV/0!</v>
      </c>
      <c r="IQ23" s="176" t="e">
        <f t="shared" si="161"/>
        <v>#DIV/0!</v>
      </c>
      <c r="IR23" s="176" t="e">
        <f t="shared" si="161"/>
        <v>#DIV/0!</v>
      </c>
      <c r="IS23" s="176" t="e">
        <f t="shared" si="161"/>
        <v>#DIV/0!</v>
      </c>
      <c r="IT23" s="176" t="e">
        <f t="shared" si="161"/>
        <v>#DIV/0!</v>
      </c>
      <c r="IU23" s="176" t="e">
        <f t="shared" si="161"/>
        <v>#DIV/0!</v>
      </c>
      <c r="IV23" s="176" t="e">
        <f t="shared" si="161"/>
        <v>#DIV/0!</v>
      </c>
      <c r="IW23" s="176" t="e">
        <f t="shared" si="161"/>
        <v>#DIV/0!</v>
      </c>
      <c r="IX23" s="176" t="e">
        <f t="shared" si="161"/>
        <v>#DIV/0!</v>
      </c>
      <c r="IY23" s="176" t="e">
        <f t="shared" si="161"/>
        <v>#DIV/0!</v>
      </c>
      <c r="IZ23" s="176" t="e">
        <f t="shared" si="161"/>
        <v>#DIV/0!</v>
      </c>
      <c r="JA23" s="176" t="e">
        <f t="shared" si="161"/>
        <v>#DIV/0!</v>
      </c>
      <c r="JB23" s="176" t="e">
        <f t="shared" si="161"/>
        <v>#DIV/0!</v>
      </c>
      <c r="JC23" s="176" t="e">
        <f t="shared" si="161"/>
        <v>#DIV/0!</v>
      </c>
      <c r="JD23" s="176" t="e">
        <f t="shared" si="161"/>
        <v>#DIV/0!</v>
      </c>
      <c r="JE23" s="176" t="e">
        <f t="shared" si="161"/>
        <v>#DIV/0!</v>
      </c>
      <c r="JF23" s="176" t="e">
        <f t="shared" si="161"/>
        <v>#DIV/0!</v>
      </c>
      <c r="JG23" s="176" t="e">
        <f t="shared" si="161"/>
        <v>#DIV/0!</v>
      </c>
      <c r="JH23" s="176" t="e">
        <f t="shared" si="161"/>
        <v>#DIV/0!</v>
      </c>
      <c r="JI23" s="176" t="e">
        <f t="shared" si="161"/>
        <v>#DIV/0!</v>
      </c>
      <c r="JJ23" s="176" t="e">
        <f t="shared" si="161"/>
        <v>#DIV/0!</v>
      </c>
      <c r="JK23" s="176" t="e">
        <f t="shared" si="161"/>
        <v>#DIV/0!</v>
      </c>
      <c r="JL23" s="176" t="e">
        <f t="shared" si="161"/>
        <v>#DIV/0!</v>
      </c>
      <c r="JM23" s="176" t="e">
        <f t="shared" si="161"/>
        <v>#DIV/0!</v>
      </c>
      <c r="JN23" s="176" t="e">
        <f t="shared" si="161"/>
        <v>#DIV/0!</v>
      </c>
      <c r="JO23" s="176" t="e">
        <f t="shared" si="161"/>
        <v>#DIV/0!</v>
      </c>
      <c r="JP23" s="176" t="e">
        <f t="shared" si="161"/>
        <v>#DIV/0!</v>
      </c>
      <c r="JQ23" s="176" t="e">
        <f t="shared" si="161"/>
        <v>#DIV/0!</v>
      </c>
      <c r="JR23" s="176" t="e">
        <f t="shared" si="161"/>
        <v>#DIV/0!</v>
      </c>
      <c r="JS23" s="176" t="e">
        <f t="shared" si="161"/>
        <v>#DIV/0!</v>
      </c>
      <c r="JT23" s="176" t="e">
        <f t="shared" si="161"/>
        <v>#DIV/0!</v>
      </c>
      <c r="JU23" s="176" t="e">
        <f t="shared" si="161"/>
        <v>#DIV/0!</v>
      </c>
      <c r="JV23" s="176" t="e">
        <f t="shared" si="161"/>
        <v>#DIV/0!</v>
      </c>
      <c r="JW23" s="176" t="e">
        <f t="shared" si="161"/>
        <v>#DIV/0!</v>
      </c>
      <c r="JX23" s="176" t="e">
        <f t="shared" si="161"/>
        <v>#DIV/0!</v>
      </c>
      <c r="JY23" s="176" t="e">
        <f t="shared" si="161"/>
        <v>#DIV/0!</v>
      </c>
      <c r="JZ23" s="176" t="e">
        <f t="shared" si="161"/>
        <v>#DIV/0!</v>
      </c>
      <c r="KA23" s="176" t="e">
        <f t="shared" si="161"/>
        <v>#DIV/0!</v>
      </c>
      <c r="KB23" s="176" t="e">
        <f t="shared" si="161"/>
        <v>#DIV/0!</v>
      </c>
      <c r="KC23" s="176" t="e">
        <f t="shared" si="161"/>
        <v>#DIV/0!</v>
      </c>
      <c r="KD23" s="176" t="e">
        <f t="shared" si="161"/>
        <v>#DIV/0!</v>
      </c>
      <c r="KE23" s="176" t="e">
        <f t="shared" si="161"/>
        <v>#DIV/0!</v>
      </c>
      <c r="KF23" s="176" t="e">
        <f t="shared" si="161"/>
        <v>#DIV/0!</v>
      </c>
      <c r="KG23" s="176" t="e">
        <f t="shared" si="161"/>
        <v>#DIV/0!</v>
      </c>
      <c r="KH23" s="176" t="e">
        <f t="shared" si="161"/>
        <v>#DIV/0!</v>
      </c>
      <c r="KI23" s="176" t="e">
        <f t="shared" si="161"/>
        <v>#DIV/0!</v>
      </c>
      <c r="KJ23" s="176" t="e">
        <f t="shared" si="161"/>
        <v>#DIV/0!</v>
      </c>
      <c r="KK23" s="176" t="e">
        <f t="shared" si="161"/>
        <v>#DIV/0!</v>
      </c>
      <c r="KL23" s="176" t="e">
        <f t="shared" si="161"/>
        <v>#DIV/0!</v>
      </c>
      <c r="KM23" s="176" t="e">
        <f t="shared" si="161"/>
        <v>#DIV/0!</v>
      </c>
      <c r="KN23" s="176" t="e">
        <f t="shared" si="161"/>
        <v>#DIV/0!</v>
      </c>
      <c r="KO23" s="176" t="e">
        <f t="shared" si="161"/>
        <v>#DIV/0!</v>
      </c>
      <c r="KP23" s="176" t="e">
        <f t="shared" si="161"/>
        <v>#DIV/0!</v>
      </c>
      <c r="KQ23" s="176" t="e">
        <f t="shared" si="161"/>
        <v>#DIV/0!</v>
      </c>
      <c r="KR23" s="176" t="e">
        <f t="shared" si="161"/>
        <v>#DIV/0!</v>
      </c>
      <c r="KS23" s="176" t="e">
        <f t="shared" ref="KS23:NC23" si="162">(KS19-KS21)/KS21</f>
        <v>#DIV/0!</v>
      </c>
      <c r="KT23" s="176" t="e">
        <f t="shared" si="162"/>
        <v>#DIV/0!</v>
      </c>
      <c r="KU23" s="176" t="e">
        <f t="shared" si="162"/>
        <v>#DIV/0!</v>
      </c>
      <c r="KV23" s="176" t="e">
        <f t="shared" si="162"/>
        <v>#DIV/0!</v>
      </c>
      <c r="KW23" s="176" t="e">
        <f t="shared" si="162"/>
        <v>#DIV/0!</v>
      </c>
      <c r="KX23" s="176" t="e">
        <f t="shared" si="162"/>
        <v>#DIV/0!</v>
      </c>
      <c r="KY23" s="176" t="e">
        <f t="shared" si="162"/>
        <v>#DIV/0!</v>
      </c>
      <c r="KZ23" s="176" t="e">
        <f t="shared" si="162"/>
        <v>#DIV/0!</v>
      </c>
      <c r="LA23" s="176" t="e">
        <f t="shared" si="162"/>
        <v>#DIV/0!</v>
      </c>
      <c r="LB23" s="176" t="e">
        <f t="shared" si="162"/>
        <v>#DIV/0!</v>
      </c>
      <c r="LC23" s="176" t="e">
        <f t="shared" si="162"/>
        <v>#DIV/0!</v>
      </c>
      <c r="LD23" s="176" t="e">
        <f t="shared" si="162"/>
        <v>#DIV/0!</v>
      </c>
      <c r="LE23" s="176" t="e">
        <f t="shared" si="162"/>
        <v>#DIV/0!</v>
      </c>
      <c r="LF23" s="176" t="e">
        <f t="shared" si="162"/>
        <v>#DIV/0!</v>
      </c>
      <c r="LG23" s="176" t="e">
        <f t="shared" si="162"/>
        <v>#DIV/0!</v>
      </c>
      <c r="LH23" s="176" t="e">
        <f t="shared" si="162"/>
        <v>#DIV/0!</v>
      </c>
      <c r="LI23" s="176" t="e">
        <f t="shared" si="162"/>
        <v>#DIV/0!</v>
      </c>
      <c r="LJ23" s="176" t="e">
        <f t="shared" si="162"/>
        <v>#DIV/0!</v>
      </c>
      <c r="LK23" s="176" t="e">
        <f t="shared" si="162"/>
        <v>#DIV/0!</v>
      </c>
      <c r="LL23" s="176" t="e">
        <f t="shared" si="162"/>
        <v>#DIV/0!</v>
      </c>
      <c r="LM23" s="176" t="e">
        <f t="shared" si="162"/>
        <v>#DIV/0!</v>
      </c>
      <c r="LN23" s="176" t="e">
        <f t="shared" si="162"/>
        <v>#DIV/0!</v>
      </c>
      <c r="LO23" s="176" t="e">
        <f t="shared" si="162"/>
        <v>#DIV/0!</v>
      </c>
      <c r="LP23" s="176" t="e">
        <f t="shared" si="162"/>
        <v>#DIV/0!</v>
      </c>
      <c r="LQ23" s="176" t="e">
        <f t="shared" si="162"/>
        <v>#DIV/0!</v>
      </c>
      <c r="LR23" s="176" t="e">
        <f t="shared" si="162"/>
        <v>#DIV/0!</v>
      </c>
      <c r="LS23" s="176" t="e">
        <f t="shared" si="162"/>
        <v>#DIV/0!</v>
      </c>
      <c r="LT23" s="176" t="e">
        <f t="shared" si="162"/>
        <v>#DIV/0!</v>
      </c>
      <c r="LU23" s="176" t="e">
        <f t="shared" si="162"/>
        <v>#DIV/0!</v>
      </c>
      <c r="LV23" s="176" t="e">
        <f t="shared" si="162"/>
        <v>#DIV/0!</v>
      </c>
      <c r="LW23" s="176" t="e">
        <f t="shared" si="162"/>
        <v>#DIV/0!</v>
      </c>
      <c r="LX23" s="176" t="e">
        <f t="shared" si="162"/>
        <v>#DIV/0!</v>
      </c>
      <c r="LY23" s="176" t="e">
        <f t="shared" si="162"/>
        <v>#DIV/0!</v>
      </c>
      <c r="LZ23" s="176" t="e">
        <f t="shared" si="162"/>
        <v>#DIV/0!</v>
      </c>
      <c r="MA23" s="176" t="e">
        <f t="shared" si="162"/>
        <v>#DIV/0!</v>
      </c>
      <c r="MB23" s="176" t="e">
        <f t="shared" si="162"/>
        <v>#DIV/0!</v>
      </c>
      <c r="MC23" s="176" t="e">
        <f t="shared" si="162"/>
        <v>#DIV/0!</v>
      </c>
      <c r="MD23" s="176" t="e">
        <f t="shared" si="162"/>
        <v>#DIV/0!</v>
      </c>
      <c r="ME23" s="176" t="e">
        <f t="shared" si="162"/>
        <v>#DIV/0!</v>
      </c>
      <c r="MF23" s="176" t="e">
        <f t="shared" si="162"/>
        <v>#DIV/0!</v>
      </c>
      <c r="MG23" s="176" t="e">
        <f t="shared" si="162"/>
        <v>#DIV/0!</v>
      </c>
      <c r="MH23" s="176" t="e">
        <f t="shared" si="162"/>
        <v>#DIV/0!</v>
      </c>
      <c r="MI23" s="176" t="e">
        <f t="shared" si="162"/>
        <v>#DIV/0!</v>
      </c>
      <c r="MJ23" s="176" t="e">
        <f t="shared" si="162"/>
        <v>#DIV/0!</v>
      </c>
      <c r="MK23" s="176" t="e">
        <f t="shared" si="162"/>
        <v>#DIV/0!</v>
      </c>
      <c r="ML23" s="176" t="e">
        <f t="shared" si="162"/>
        <v>#DIV/0!</v>
      </c>
      <c r="MM23" s="176" t="e">
        <f t="shared" si="162"/>
        <v>#DIV/0!</v>
      </c>
      <c r="MN23" s="176" t="e">
        <f t="shared" si="162"/>
        <v>#DIV/0!</v>
      </c>
      <c r="MO23" s="176" t="e">
        <f t="shared" si="162"/>
        <v>#DIV/0!</v>
      </c>
      <c r="MP23" s="176" t="e">
        <f t="shared" si="162"/>
        <v>#DIV/0!</v>
      </c>
      <c r="MQ23" s="176" t="e">
        <f t="shared" si="162"/>
        <v>#DIV/0!</v>
      </c>
      <c r="MR23" s="176" t="e">
        <f t="shared" si="162"/>
        <v>#DIV/0!</v>
      </c>
      <c r="MS23" s="176" t="e">
        <f t="shared" si="162"/>
        <v>#DIV/0!</v>
      </c>
      <c r="MT23" s="176" t="e">
        <f t="shared" si="162"/>
        <v>#DIV/0!</v>
      </c>
      <c r="MU23" s="176" t="e">
        <f t="shared" si="162"/>
        <v>#DIV/0!</v>
      </c>
      <c r="MV23" s="176" t="e">
        <f t="shared" si="162"/>
        <v>#DIV/0!</v>
      </c>
      <c r="MW23" s="176" t="e">
        <f t="shared" si="162"/>
        <v>#DIV/0!</v>
      </c>
      <c r="MX23" s="176" t="e">
        <f t="shared" si="162"/>
        <v>#DIV/0!</v>
      </c>
      <c r="MY23" s="176" t="e">
        <f t="shared" si="162"/>
        <v>#DIV/0!</v>
      </c>
      <c r="MZ23" s="176" t="e">
        <f t="shared" si="162"/>
        <v>#DIV/0!</v>
      </c>
      <c r="NA23" s="176" t="e">
        <f t="shared" si="162"/>
        <v>#DIV/0!</v>
      </c>
      <c r="NB23" s="176" t="e">
        <f t="shared" si="162"/>
        <v>#DIV/0!</v>
      </c>
      <c r="NC23" s="176" t="e">
        <f t="shared" si="162"/>
        <v>#DIV/0!</v>
      </c>
    </row>
    <row r="24" spans="1:367" s="107" customFormat="1" ht="33.6" customHeight="1" x14ac:dyDescent="0.3">
      <c r="A24" s="193"/>
      <c r="B24" s="194"/>
      <c r="C24" s="194"/>
      <c r="D24" s="194"/>
      <c r="E24" s="194"/>
      <c r="F24" s="194"/>
      <c r="G24" s="194"/>
      <c r="H24" s="194"/>
      <c r="I24" s="194"/>
      <c r="J24" s="194"/>
      <c r="K24" s="194"/>
      <c r="L24" s="194"/>
      <c r="M24" s="194"/>
      <c r="N24" s="194"/>
      <c r="O24" s="194"/>
      <c r="P24" s="194"/>
      <c r="Q24" s="194"/>
      <c r="R24" s="194"/>
      <c r="S24" s="194"/>
      <c r="T24" s="194"/>
      <c r="U24" s="194"/>
      <c r="V24" s="194"/>
      <c r="W24" s="194"/>
      <c r="X24" s="194"/>
      <c r="Y24" s="194"/>
      <c r="Z24" s="194"/>
      <c r="AA24" s="194"/>
      <c r="AB24" s="194"/>
      <c r="AC24" s="194"/>
      <c r="AD24" s="194"/>
      <c r="AE24" s="194"/>
      <c r="AF24" s="194"/>
      <c r="AG24" s="194"/>
      <c r="AH24" s="194"/>
      <c r="AI24" s="194"/>
      <c r="AJ24" s="194"/>
      <c r="AK24" s="194"/>
      <c r="AL24" s="194"/>
      <c r="AM24" s="194"/>
      <c r="AN24" s="194"/>
      <c r="AO24" s="194"/>
      <c r="AP24" s="194"/>
      <c r="AQ24" s="194"/>
      <c r="AR24" s="194"/>
      <c r="AS24" s="194"/>
      <c r="AT24" s="194"/>
      <c r="AU24" s="194"/>
      <c r="AV24" s="194"/>
      <c r="AW24" s="194"/>
      <c r="AX24" s="194"/>
      <c r="AY24" s="194"/>
      <c r="AZ24" s="194"/>
      <c r="BA24" s="194"/>
      <c r="BB24" s="194"/>
      <c r="BC24" s="194"/>
      <c r="BD24" s="194"/>
      <c r="BE24" s="194"/>
      <c r="BF24" s="194"/>
      <c r="BG24" s="194"/>
      <c r="BH24" s="194"/>
      <c r="BI24" s="194"/>
      <c r="BJ24" s="194"/>
      <c r="BK24" s="194"/>
      <c r="BL24" s="194"/>
      <c r="BM24" s="194"/>
      <c r="BN24" s="194"/>
      <c r="BO24" s="194"/>
      <c r="BP24" s="194"/>
      <c r="BQ24" s="194"/>
      <c r="BR24" s="194"/>
      <c r="BS24" s="194"/>
      <c r="BT24" s="194"/>
      <c r="BU24" s="194"/>
      <c r="BV24" s="194"/>
      <c r="BW24" s="194"/>
      <c r="BX24" s="194"/>
      <c r="BY24" s="194"/>
      <c r="BZ24" s="194"/>
      <c r="CA24" s="194"/>
      <c r="CB24" s="194"/>
      <c r="CC24" s="194"/>
      <c r="CD24" s="194"/>
      <c r="CE24" s="194"/>
      <c r="CF24" s="194"/>
      <c r="CG24" s="194"/>
      <c r="CH24" s="194"/>
      <c r="CI24" s="194"/>
      <c r="CJ24" s="194"/>
      <c r="CK24" s="194"/>
      <c r="CL24" s="194"/>
      <c r="CM24" s="194"/>
      <c r="CN24" s="194"/>
      <c r="CO24" s="194"/>
      <c r="CP24" s="194"/>
      <c r="CQ24" s="194"/>
      <c r="CR24" s="194"/>
      <c r="CS24" s="194"/>
      <c r="CT24" s="194"/>
      <c r="CU24" s="194"/>
      <c r="CV24" s="194"/>
      <c r="CW24" s="194"/>
      <c r="CX24" s="194"/>
      <c r="CY24" s="194"/>
      <c r="CZ24" s="194"/>
      <c r="DA24" s="194"/>
      <c r="DB24" s="194"/>
      <c r="DC24" s="194"/>
      <c r="DD24" s="194"/>
      <c r="DE24" s="194"/>
      <c r="DF24" s="194"/>
      <c r="DG24" s="194"/>
      <c r="DH24" s="194"/>
      <c r="DI24" s="194"/>
      <c r="DJ24" s="194"/>
      <c r="DK24" s="194"/>
      <c r="DL24" s="194"/>
      <c r="DM24" s="194"/>
      <c r="DN24" s="194"/>
      <c r="DO24" s="194"/>
      <c r="DP24" s="194"/>
      <c r="DQ24" s="194"/>
      <c r="DR24" s="194"/>
      <c r="DS24" s="194"/>
      <c r="DT24" s="194"/>
      <c r="DU24" s="194"/>
      <c r="DV24" s="194"/>
      <c r="DW24" s="194"/>
      <c r="DX24" s="194"/>
      <c r="DY24" s="194"/>
      <c r="DZ24" s="194"/>
      <c r="EA24" s="194"/>
      <c r="EB24" s="194"/>
      <c r="EC24" s="194"/>
      <c r="ED24" s="194"/>
      <c r="EE24" s="194"/>
      <c r="EF24" s="194"/>
      <c r="EG24" s="194"/>
      <c r="EH24" s="194"/>
      <c r="EI24" s="194"/>
      <c r="EJ24" s="194"/>
      <c r="EK24" s="194"/>
      <c r="EL24" s="194"/>
      <c r="EM24" s="194"/>
      <c r="EN24" s="194"/>
      <c r="EO24" s="194"/>
      <c r="EP24" s="194"/>
      <c r="EQ24" s="194"/>
      <c r="ER24" s="194"/>
      <c r="ES24" s="194"/>
      <c r="ET24" s="194"/>
      <c r="EU24" s="194"/>
      <c r="EV24" s="194"/>
      <c r="EW24" s="194"/>
      <c r="EX24" s="194"/>
      <c r="EY24" s="194"/>
      <c r="EZ24" s="194"/>
      <c r="FA24" s="194"/>
      <c r="FB24" s="194"/>
      <c r="FC24" s="194"/>
      <c r="FD24" s="194"/>
      <c r="FE24" s="194"/>
      <c r="FF24" s="194"/>
      <c r="FG24" s="194"/>
      <c r="FH24" s="194"/>
      <c r="FI24" s="194"/>
      <c r="FJ24" s="194"/>
      <c r="FK24" s="194"/>
      <c r="FL24" s="194"/>
      <c r="FM24" s="194"/>
      <c r="FN24" s="194"/>
      <c r="FO24" s="194"/>
      <c r="FP24" s="194"/>
      <c r="FQ24" s="194"/>
      <c r="FR24" s="194"/>
      <c r="FS24" s="194"/>
      <c r="FT24" s="194"/>
      <c r="FU24" s="194"/>
      <c r="FV24" s="194"/>
      <c r="FW24" s="194"/>
      <c r="FX24" s="194"/>
      <c r="FY24" s="194"/>
      <c r="FZ24" s="194"/>
      <c r="GA24" s="194"/>
      <c r="GB24" s="194"/>
      <c r="GC24" s="194"/>
      <c r="GD24" s="194"/>
      <c r="GE24" s="194"/>
      <c r="GF24" s="194"/>
      <c r="GG24" s="194"/>
      <c r="GH24" s="194"/>
      <c r="GI24" s="194"/>
      <c r="GJ24" s="194"/>
      <c r="GK24" s="194"/>
      <c r="GL24" s="194"/>
      <c r="GM24" s="194"/>
      <c r="GN24" s="194"/>
      <c r="GO24" s="194"/>
      <c r="GP24" s="194"/>
      <c r="GQ24" s="194"/>
      <c r="GR24" s="194"/>
      <c r="GS24" s="194"/>
      <c r="GT24" s="194"/>
      <c r="GU24" s="194"/>
      <c r="GV24" s="194"/>
      <c r="GW24" s="194"/>
      <c r="GX24" s="194"/>
      <c r="GY24" s="194"/>
      <c r="GZ24" s="194"/>
      <c r="HA24" s="194"/>
      <c r="HB24" s="194"/>
      <c r="HC24" s="194"/>
      <c r="HD24" s="194"/>
      <c r="HE24" s="194"/>
      <c r="HF24" s="194"/>
      <c r="HG24" s="194"/>
      <c r="HH24" s="194"/>
      <c r="HI24" s="194"/>
      <c r="HJ24" s="194"/>
      <c r="HK24" s="194"/>
      <c r="HL24" s="194"/>
      <c r="HM24" s="194"/>
      <c r="HN24" s="194"/>
      <c r="HO24" s="194"/>
      <c r="HP24" s="194"/>
      <c r="HQ24" s="194"/>
      <c r="HR24" s="194"/>
      <c r="HS24" s="194"/>
      <c r="HT24" s="194"/>
      <c r="HU24" s="194"/>
      <c r="HV24" s="194"/>
      <c r="HW24" s="194"/>
      <c r="HX24" s="194"/>
      <c r="HY24" s="194"/>
      <c r="HZ24" s="194"/>
      <c r="IA24" s="194"/>
      <c r="IB24" s="194"/>
      <c r="IC24" s="194"/>
      <c r="ID24" s="194"/>
      <c r="IE24" s="194"/>
      <c r="IF24" s="194"/>
      <c r="IG24" s="194"/>
      <c r="IH24" s="194"/>
      <c r="II24" s="194"/>
      <c r="IJ24" s="194"/>
      <c r="IK24" s="194"/>
      <c r="IL24" s="194"/>
      <c r="IM24" s="194"/>
      <c r="IN24" s="194"/>
      <c r="IO24" s="194"/>
      <c r="IP24" s="194"/>
      <c r="IQ24" s="194"/>
      <c r="IR24" s="194"/>
      <c r="IS24" s="194"/>
      <c r="IT24" s="194"/>
      <c r="IU24" s="194"/>
      <c r="IV24" s="194"/>
      <c r="IW24" s="194"/>
      <c r="IX24" s="194"/>
      <c r="IY24" s="194"/>
      <c r="IZ24" s="194"/>
      <c r="JA24" s="194"/>
      <c r="JB24" s="194"/>
      <c r="JC24" s="194"/>
      <c r="JD24" s="194"/>
      <c r="JE24" s="194"/>
      <c r="JF24" s="194"/>
      <c r="JG24" s="194"/>
      <c r="JH24" s="194"/>
      <c r="JI24" s="194"/>
      <c r="JJ24" s="194"/>
      <c r="JK24" s="194"/>
      <c r="JL24" s="194"/>
      <c r="JM24" s="194"/>
      <c r="JN24" s="194"/>
      <c r="JO24" s="194"/>
      <c r="JP24" s="194"/>
      <c r="JQ24" s="194"/>
      <c r="JR24" s="194"/>
      <c r="JS24" s="194"/>
      <c r="JT24" s="194"/>
      <c r="JU24" s="194"/>
      <c r="JV24" s="194"/>
      <c r="JW24" s="194"/>
      <c r="JX24" s="194"/>
      <c r="JY24" s="194"/>
      <c r="JZ24" s="194"/>
      <c r="KA24" s="194"/>
      <c r="KB24" s="194"/>
      <c r="KC24" s="194"/>
      <c r="KD24" s="194"/>
      <c r="KE24" s="194"/>
      <c r="KF24" s="194"/>
      <c r="KG24" s="194"/>
      <c r="KH24" s="194"/>
      <c r="KI24" s="194"/>
      <c r="KJ24" s="194"/>
      <c r="KK24" s="194"/>
      <c r="KL24" s="194"/>
      <c r="KM24" s="194"/>
      <c r="KN24" s="194"/>
      <c r="KO24" s="194"/>
      <c r="KP24" s="194"/>
      <c r="KQ24" s="194"/>
      <c r="KR24" s="194"/>
      <c r="KS24" s="194"/>
      <c r="KT24" s="194"/>
      <c r="KU24" s="194"/>
      <c r="KV24" s="194"/>
      <c r="KW24" s="194"/>
      <c r="KX24" s="194"/>
      <c r="KY24" s="194"/>
      <c r="KZ24" s="194"/>
      <c r="LA24" s="194"/>
      <c r="LB24" s="194"/>
      <c r="LC24" s="194"/>
      <c r="LD24" s="194"/>
      <c r="LE24" s="194"/>
      <c r="LF24" s="194"/>
      <c r="LG24" s="194"/>
      <c r="LH24" s="194"/>
      <c r="LI24" s="194"/>
      <c r="LJ24" s="194"/>
      <c r="LK24" s="194"/>
      <c r="LL24" s="194"/>
      <c r="LM24" s="194"/>
      <c r="LN24" s="194"/>
      <c r="LO24" s="194"/>
      <c r="LP24" s="194"/>
      <c r="LQ24" s="194"/>
      <c r="LR24" s="194"/>
      <c r="LS24" s="194"/>
      <c r="LT24" s="194"/>
      <c r="LU24" s="194"/>
      <c r="LV24" s="194"/>
      <c r="LW24" s="194"/>
      <c r="LX24" s="194"/>
      <c r="LY24" s="194"/>
      <c r="LZ24" s="194"/>
      <c r="MA24" s="194"/>
      <c r="MB24" s="194"/>
      <c r="MC24" s="194"/>
      <c r="MD24" s="194"/>
      <c r="ME24" s="194"/>
      <c r="MF24" s="194"/>
      <c r="MG24" s="194"/>
      <c r="MH24" s="194"/>
      <c r="MI24" s="194"/>
      <c r="MJ24" s="194"/>
      <c r="MK24" s="194"/>
      <c r="ML24" s="194"/>
      <c r="MM24" s="194"/>
      <c r="MN24" s="194"/>
      <c r="MO24" s="194"/>
      <c r="MP24" s="194"/>
      <c r="MQ24" s="194"/>
      <c r="MR24" s="194"/>
      <c r="MS24" s="194"/>
      <c r="MT24" s="194"/>
      <c r="MU24" s="194"/>
      <c r="MV24" s="194"/>
      <c r="MW24" s="194"/>
      <c r="MX24" s="194"/>
      <c r="MY24" s="194"/>
      <c r="MZ24" s="194"/>
      <c r="NA24" s="194"/>
      <c r="NB24" s="194"/>
      <c r="NC24" s="194"/>
    </row>
    <row r="25" spans="1:367" s="107" customFormat="1" x14ac:dyDescent="0.3">
      <c r="A25" s="461" t="s">
        <v>18</v>
      </c>
      <c r="B25" s="459"/>
      <c r="C25" s="459"/>
      <c r="D25" s="459"/>
      <c r="E25" s="459"/>
      <c r="F25" s="459"/>
      <c r="G25" s="459"/>
      <c r="H25" s="459"/>
      <c r="I25" s="459"/>
      <c r="J25" s="459"/>
      <c r="K25" s="459"/>
      <c r="L25" s="459"/>
      <c r="M25" s="459"/>
      <c r="N25" s="459"/>
      <c r="O25" s="459"/>
      <c r="P25" s="459"/>
      <c r="Q25" s="459"/>
      <c r="R25" s="459"/>
      <c r="S25" s="459"/>
      <c r="T25" s="459"/>
      <c r="U25" s="459"/>
      <c r="V25" s="459"/>
      <c r="W25" s="459"/>
      <c r="X25" s="459"/>
      <c r="Y25" s="459"/>
      <c r="Z25" s="459"/>
      <c r="AA25" s="459"/>
      <c r="AB25" s="459"/>
      <c r="AC25" s="459"/>
      <c r="AD25" s="459"/>
      <c r="AE25" s="459"/>
      <c r="AF25" s="459"/>
      <c r="AG25" s="459"/>
      <c r="AH25" s="459"/>
      <c r="AI25" s="459"/>
      <c r="AJ25" s="459"/>
      <c r="AK25" s="459"/>
      <c r="AL25" s="459"/>
      <c r="AM25" s="459"/>
      <c r="AN25" s="459"/>
      <c r="AO25" s="459"/>
      <c r="AP25" s="459"/>
      <c r="AQ25" s="459"/>
      <c r="AR25" s="459"/>
      <c r="AS25" s="459"/>
      <c r="AT25" s="459"/>
      <c r="AU25" s="459"/>
      <c r="AV25" s="459"/>
      <c r="AW25" s="459"/>
      <c r="AX25" s="459"/>
      <c r="AY25" s="459"/>
      <c r="AZ25" s="459"/>
      <c r="BA25" s="459"/>
      <c r="BB25" s="459"/>
      <c r="BC25" s="459"/>
      <c r="BD25" s="459"/>
      <c r="BE25" s="459"/>
      <c r="BF25" s="459"/>
      <c r="BG25" s="459"/>
      <c r="BH25" s="459"/>
      <c r="BI25" s="459"/>
      <c r="BJ25" s="459"/>
      <c r="BK25" s="459"/>
      <c r="BL25" s="459"/>
      <c r="BM25" s="459"/>
      <c r="BN25" s="459"/>
      <c r="BO25" s="459"/>
      <c r="BP25" s="459"/>
      <c r="BQ25" s="459"/>
      <c r="BR25" s="459"/>
      <c r="BS25" s="459"/>
      <c r="BT25" s="459"/>
      <c r="BU25" s="459"/>
      <c r="BV25" s="459"/>
      <c r="BW25" s="459"/>
      <c r="BX25" s="459"/>
      <c r="BY25" s="459"/>
      <c r="BZ25" s="459"/>
      <c r="CA25" s="459"/>
      <c r="CB25" s="459"/>
      <c r="CC25" s="459"/>
      <c r="CD25" s="459"/>
      <c r="CE25" s="459"/>
      <c r="CF25" s="459"/>
      <c r="CG25" s="459"/>
      <c r="CH25" s="459"/>
      <c r="CI25" s="459"/>
      <c r="CJ25" s="459"/>
      <c r="CK25" s="459"/>
      <c r="CL25" s="459"/>
      <c r="CM25" s="459"/>
      <c r="CN25" s="459"/>
      <c r="CO25" s="112"/>
      <c r="CP25" s="112"/>
      <c r="CQ25" s="112"/>
      <c r="CR25" s="112"/>
      <c r="CS25" s="112"/>
      <c r="CT25" s="112"/>
      <c r="CU25" s="112"/>
      <c r="CV25" s="112"/>
      <c r="CW25" s="112"/>
      <c r="CX25" s="112"/>
      <c r="CY25" s="112"/>
      <c r="CZ25" s="112"/>
      <c r="DA25" s="112"/>
      <c r="DB25" s="112"/>
      <c r="DC25" s="112"/>
      <c r="DD25" s="112"/>
      <c r="DE25" s="112"/>
      <c r="DF25" s="112"/>
      <c r="DG25" s="112"/>
      <c r="DH25" s="112"/>
      <c r="DI25" s="112"/>
      <c r="DJ25" s="112"/>
      <c r="DK25" s="112"/>
      <c r="DL25" s="112"/>
      <c r="DM25" s="112"/>
      <c r="DN25" s="112"/>
      <c r="DO25" s="112"/>
      <c r="DP25" s="112"/>
      <c r="DQ25" s="112"/>
      <c r="DR25" s="112"/>
      <c r="DS25" s="112"/>
      <c r="DT25" s="112"/>
      <c r="DU25" s="112"/>
      <c r="DV25" s="112"/>
      <c r="DW25" s="112"/>
      <c r="DX25" s="112"/>
      <c r="DY25" s="112"/>
      <c r="DZ25" s="112"/>
      <c r="EA25" s="112"/>
      <c r="EB25" s="112"/>
      <c r="EC25" s="112"/>
      <c r="ED25" s="112"/>
      <c r="EE25" s="112"/>
      <c r="EF25" s="112"/>
      <c r="EG25" s="112"/>
      <c r="EH25" s="112"/>
      <c r="EI25" s="112"/>
      <c r="EJ25" s="112"/>
      <c r="EK25" s="112"/>
      <c r="EL25" s="112"/>
      <c r="EM25" s="112"/>
      <c r="EN25" s="112"/>
      <c r="EO25" s="112"/>
      <c r="EP25" s="112"/>
      <c r="EQ25" s="112"/>
      <c r="ER25" s="112"/>
      <c r="ES25" s="112"/>
      <c r="ET25" s="112"/>
      <c r="EU25" s="112"/>
      <c r="EV25" s="112"/>
      <c r="EW25" s="112"/>
      <c r="EX25" s="112"/>
      <c r="EY25" s="112"/>
      <c r="EZ25" s="112"/>
      <c r="FA25" s="112"/>
      <c r="FB25" s="112"/>
      <c r="FC25" s="112"/>
      <c r="FD25" s="112"/>
      <c r="FE25" s="112"/>
      <c r="FF25" s="112"/>
      <c r="FG25" s="112"/>
      <c r="FH25" s="112"/>
      <c r="FI25" s="112"/>
      <c r="FJ25" s="112"/>
      <c r="FK25" s="112"/>
      <c r="FL25" s="112"/>
      <c r="FM25" s="112"/>
      <c r="FN25" s="112"/>
      <c r="FO25" s="112"/>
      <c r="FP25" s="112"/>
      <c r="FQ25" s="112"/>
      <c r="FR25" s="112"/>
      <c r="FS25" s="112"/>
      <c r="FT25" s="112"/>
      <c r="FU25" s="112"/>
      <c r="FV25" s="112"/>
      <c r="FW25" s="112"/>
      <c r="FX25" s="112"/>
      <c r="FY25" s="112"/>
      <c r="FZ25" s="112"/>
      <c r="GA25" s="112"/>
      <c r="GB25" s="112"/>
      <c r="GC25" s="112"/>
      <c r="GD25" s="112"/>
      <c r="GE25" s="112"/>
      <c r="GF25" s="112"/>
      <c r="GG25" s="112"/>
      <c r="GH25" s="112"/>
      <c r="GI25" s="112"/>
      <c r="GJ25" s="112"/>
      <c r="GK25" s="112"/>
      <c r="GL25" s="112"/>
      <c r="GM25" s="112"/>
      <c r="GN25" s="112"/>
      <c r="GO25" s="112"/>
      <c r="GP25" s="112"/>
      <c r="GQ25" s="112"/>
      <c r="GR25" s="112"/>
      <c r="GS25" s="112"/>
      <c r="GT25" s="112"/>
      <c r="GU25" s="112"/>
      <c r="GV25" s="112"/>
      <c r="GW25" s="112"/>
      <c r="GX25" s="112"/>
      <c r="GY25" s="112"/>
      <c r="GZ25" s="112"/>
      <c r="HA25" s="112"/>
      <c r="HB25" s="112"/>
      <c r="HC25" s="112"/>
      <c r="HD25" s="112"/>
      <c r="HE25" s="112"/>
      <c r="HF25" s="112"/>
      <c r="HG25" s="112"/>
      <c r="HH25" s="112"/>
      <c r="HI25" s="112"/>
      <c r="HJ25" s="112"/>
      <c r="HK25" s="112"/>
      <c r="HL25" s="112"/>
      <c r="HM25" s="112"/>
      <c r="HN25" s="112"/>
      <c r="HO25" s="112"/>
      <c r="HP25" s="112"/>
      <c r="HQ25" s="112"/>
      <c r="HR25" s="112"/>
      <c r="HS25" s="112"/>
      <c r="HT25" s="112"/>
      <c r="HU25" s="112"/>
      <c r="HV25" s="112"/>
      <c r="HW25" s="112"/>
      <c r="HX25" s="112"/>
      <c r="HY25" s="112"/>
      <c r="HZ25" s="112"/>
      <c r="IA25" s="112"/>
      <c r="IB25" s="112"/>
      <c r="IC25" s="112"/>
      <c r="ID25" s="112"/>
      <c r="IE25" s="112"/>
      <c r="IF25" s="112"/>
      <c r="IG25" s="112"/>
      <c r="IH25" s="112"/>
      <c r="II25" s="112"/>
      <c r="IJ25" s="112"/>
      <c r="IK25" s="112"/>
      <c r="IL25" s="112"/>
      <c r="IM25" s="112"/>
      <c r="IN25" s="112"/>
      <c r="IO25" s="112"/>
      <c r="IP25" s="112"/>
      <c r="IQ25" s="112"/>
      <c r="IR25" s="112"/>
      <c r="IS25" s="112"/>
      <c r="IT25" s="112"/>
      <c r="IU25" s="112"/>
      <c r="IV25" s="112"/>
      <c r="IW25" s="112"/>
      <c r="IX25" s="112"/>
      <c r="IY25" s="112"/>
      <c r="IZ25" s="112"/>
      <c r="JA25" s="112"/>
      <c r="JB25" s="112"/>
      <c r="JC25" s="112"/>
      <c r="JD25" s="112"/>
      <c r="JE25" s="112"/>
      <c r="JF25" s="112"/>
      <c r="JG25" s="112"/>
      <c r="JH25" s="112"/>
      <c r="JI25" s="112"/>
      <c r="JJ25" s="112"/>
      <c r="JK25" s="112"/>
      <c r="JL25" s="112"/>
      <c r="JM25" s="112"/>
      <c r="JN25" s="112"/>
      <c r="JO25" s="112"/>
      <c r="JP25" s="112"/>
      <c r="JQ25" s="112"/>
      <c r="JR25" s="112"/>
      <c r="JS25" s="112"/>
      <c r="JT25" s="112"/>
      <c r="JU25" s="112"/>
      <c r="JV25" s="112"/>
      <c r="JW25" s="112"/>
      <c r="JX25" s="112"/>
      <c r="JY25" s="112"/>
      <c r="JZ25" s="112"/>
      <c r="KA25" s="112"/>
      <c r="KB25" s="112"/>
      <c r="KC25" s="112"/>
      <c r="KD25" s="112"/>
      <c r="KE25" s="112"/>
      <c r="KF25" s="112"/>
      <c r="KG25" s="112"/>
      <c r="KH25" s="112"/>
      <c r="KI25" s="112"/>
      <c r="KJ25" s="112"/>
      <c r="KK25" s="112"/>
      <c r="KL25" s="112"/>
      <c r="KM25" s="112"/>
      <c r="KN25" s="112"/>
      <c r="KO25" s="112"/>
      <c r="KP25" s="112"/>
      <c r="KQ25" s="112"/>
      <c r="KR25" s="112"/>
      <c r="KS25" s="112"/>
      <c r="KT25" s="112"/>
      <c r="KU25" s="112"/>
      <c r="KV25" s="112"/>
      <c r="KW25" s="112"/>
      <c r="KX25" s="112"/>
      <c r="KY25" s="112"/>
      <c r="KZ25" s="112"/>
      <c r="LA25" s="112"/>
      <c r="LB25" s="112"/>
      <c r="LC25" s="112"/>
      <c r="LD25" s="112"/>
      <c r="LE25" s="112"/>
      <c r="LF25" s="112"/>
      <c r="LG25" s="112"/>
      <c r="LH25" s="112"/>
      <c r="LI25" s="112"/>
      <c r="LJ25" s="112"/>
      <c r="LK25" s="112"/>
      <c r="LL25" s="112"/>
      <c r="LM25" s="112"/>
      <c r="LN25" s="112"/>
      <c r="LO25" s="112"/>
      <c r="LP25" s="112"/>
      <c r="LQ25" s="112"/>
      <c r="LR25" s="112"/>
      <c r="LS25" s="112"/>
      <c r="LT25" s="112"/>
      <c r="LU25" s="112"/>
      <c r="LV25" s="112"/>
      <c r="LW25" s="112"/>
      <c r="LX25" s="112"/>
      <c r="LY25" s="112"/>
      <c r="LZ25" s="112"/>
      <c r="MA25" s="112"/>
      <c r="MB25" s="112"/>
      <c r="MC25" s="112"/>
      <c r="MD25" s="112"/>
      <c r="ME25" s="112"/>
      <c r="MF25" s="112"/>
      <c r="MG25" s="112"/>
      <c r="MH25" s="112"/>
      <c r="MI25" s="112"/>
      <c r="MJ25" s="112"/>
      <c r="MK25" s="112"/>
      <c r="ML25" s="112"/>
      <c r="MM25" s="112"/>
      <c r="MN25" s="112"/>
      <c r="MO25" s="112"/>
      <c r="MP25" s="112"/>
      <c r="MQ25" s="112"/>
      <c r="MR25" s="112"/>
      <c r="MS25" s="112"/>
      <c r="MT25" s="112"/>
      <c r="MU25" s="112"/>
      <c r="MV25" s="112"/>
      <c r="MW25" s="112"/>
      <c r="MX25" s="112"/>
      <c r="MY25" s="112"/>
      <c r="MZ25" s="112"/>
      <c r="NA25" s="112"/>
      <c r="NB25" s="112"/>
      <c r="NC25" s="112"/>
    </row>
    <row r="26" spans="1:367" s="107" customFormat="1" x14ac:dyDescent="0.3">
      <c r="A26" s="461"/>
      <c r="B26" s="459"/>
      <c r="C26" s="459"/>
      <c r="D26" s="459"/>
      <c r="E26" s="459"/>
      <c r="F26" s="459"/>
      <c r="G26" s="459"/>
      <c r="H26" s="459"/>
      <c r="I26" s="459"/>
      <c r="J26" s="459"/>
      <c r="K26" s="459"/>
      <c r="L26" s="459"/>
      <c r="M26" s="459"/>
      <c r="N26" s="459"/>
      <c r="O26" s="459"/>
      <c r="P26" s="459"/>
      <c r="Q26" s="459"/>
      <c r="R26" s="459"/>
      <c r="S26" s="459"/>
      <c r="T26" s="459"/>
      <c r="U26" s="459"/>
      <c r="V26" s="459"/>
      <c r="W26" s="459"/>
      <c r="X26" s="459"/>
      <c r="Y26" s="459"/>
      <c r="Z26" s="459"/>
      <c r="AA26" s="459"/>
      <c r="AB26" s="459"/>
      <c r="AC26" s="459"/>
      <c r="AD26" s="459"/>
      <c r="AE26" s="459"/>
      <c r="AF26" s="459"/>
      <c r="AG26" s="459"/>
      <c r="AH26" s="459"/>
      <c r="AI26" s="459"/>
      <c r="AJ26" s="459"/>
      <c r="AK26" s="459"/>
      <c r="AL26" s="459"/>
      <c r="AM26" s="459"/>
      <c r="AN26" s="459"/>
      <c r="AO26" s="459"/>
      <c r="AP26" s="459"/>
      <c r="AQ26" s="459"/>
      <c r="AR26" s="459"/>
      <c r="AS26" s="459"/>
      <c r="AT26" s="459"/>
      <c r="AU26" s="459"/>
      <c r="AV26" s="459"/>
      <c r="AW26" s="459"/>
      <c r="AX26" s="459"/>
      <c r="AY26" s="459"/>
      <c r="AZ26" s="459"/>
      <c r="BA26" s="459"/>
      <c r="BB26" s="459"/>
      <c r="BC26" s="459"/>
      <c r="BD26" s="459"/>
      <c r="BE26" s="459"/>
      <c r="BF26" s="459"/>
      <c r="BG26" s="459"/>
      <c r="BH26" s="459"/>
      <c r="BI26" s="459"/>
      <c r="BJ26" s="459"/>
      <c r="BK26" s="459"/>
      <c r="BL26" s="459"/>
      <c r="BM26" s="459"/>
      <c r="BN26" s="459"/>
      <c r="BO26" s="459"/>
      <c r="BP26" s="459"/>
      <c r="BQ26" s="459"/>
      <c r="BR26" s="459"/>
      <c r="BS26" s="459"/>
      <c r="BT26" s="459"/>
      <c r="BU26" s="459"/>
      <c r="BV26" s="459"/>
      <c r="BW26" s="459"/>
      <c r="BX26" s="459"/>
      <c r="BY26" s="459"/>
      <c r="BZ26" s="459"/>
      <c r="CA26" s="459"/>
      <c r="CB26" s="459"/>
      <c r="CC26" s="459"/>
      <c r="CD26" s="459"/>
      <c r="CE26" s="459"/>
      <c r="CF26" s="459"/>
      <c r="CG26" s="459"/>
      <c r="CH26" s="459"/>
      <c r="CI26" s="459"/>
      <c r="CJ26" s="459"/>
      <c r="CK26" s="459"/>
      <c r="CL26" s="459"/>
      <c r="CM26" s="459"/>
      <c r="CN26" s="459"/>
      <c r="CO26" s="112"/>
      <c r="CP26" s="112"/>
      <c r="CQ26" s="112"/>
      <c r="CR26" s="112"/>
      <c r="CS26" s="112"/>
      <c r="CT26" s="112"/>
      <c r="CU26" s="112"/>
      <c r="CV26" s="112"/>
      <c r="CW26" s="112"/>
      <c r="CX26" s="112"/>
      <c r="CY26" s="112"/>
      <c r="CZ26" s="112"/>
      <c r="DA26" s="112"/>
      <c r="DB26" s="112"/>
      <c r="DC26" s="112"/>
      <c r="DD26" s="112"/>
      <c r="DE26" s="112"/>
      <c r="DF26" s="112"/>
      <c r="DG26" s="112"/>
      <c r="DH26" s="112"/>
      <c r="DI26" s="112"/>
      <c r="DJ26" s="112"/>
      <c r="DK26" s="112"/>
      <c r="DL26" s="112"/>
      <c r="DM26" s="112"/>
      <c r="DN26" s="112"/>
      <c r="DO26" s="112"/>
      <c r="DP26" s="112"/>
      <c r="DQ26" s="112"/>
      <c r="DR26" s="112"/>
      <c r="DS26" s="112"/>
      <c r="DT26" s="112"/>
      <c r="DU26" s="112"/>
      <c r="DV26" s="112"/>
      <c r="DW26" s="112"/>
      <c r="DX26" s="112"/>
      <c r="DY26" s="112"/>
      <c r="DZ26" s="112"/>
      <c r="EA26" s="112"/>
      <c r="EB26" s="112"/>
      <c r="EC26" s="112"/>
      <c r="ED26" s="112"/>
      <c r="EE26" s="112"/>
      <c r="EF26" s="112"/>
      <c r="EG26" s="112"/>
      <c r="EH26" s="112"/>
      <c r="EI26" s="112"/>
      <c r="EJ26" s="112"/>
      <c r="EK26" s="112"/>
      <c r="EL26" s="112"/>
      <c r="EM26" s="112"/>
      <c r="EN26" s="112"/>
      <c r="EO26" s="112"/>
      <c r="EP26" s="112"/>
      <c r="EQ26" s="112"/>
      <c r="ER26" s="112"/>
      <c r="ES26" s="112"/>
      <c r="ET26" s="112"/>
      <c r="EU26" s="112"/>
      <c r="EV26" s="112"/>
      <c r="EW26" s="112"/>
      <c r="EX26" s="112"/>
      <c r="EY26" s="112"/>
      <c r="EZ26" s="112"/>
      <c r="FA26" s="112"/>
      <c r="FB26" s="112"/>
      <c r="FC26" s="112"/>
      <c r="FD26" s="112"/>
      <c r="FE26" s="112"/>
      <c r="FF26" s="112"/>
      <c r="FG26" s="112"/>
      <c r="FH26" s="112"/>
      <c r="FI26" s="112"/>
      <c r="FJ26" s="112"/>
      <c r="FK26" s="112"/>
      <c r="FL26" s="112"/>
      <c r="FM26" s="112"/>
      <c r="FN26" s="112"/>
      <c r="FO26" s="112"/>
      <c r="FP26" s="112"/>
      <c r="FQ26" s="112"/>
      <c r="FR26" s="112"/>
      <c r="FS26" s="112"/>
      <c r="FT26" s="112"/>
      <c r="FU26" s="112"/>
      <c r="FV26" s="112"/>
      <c r="FW26" s="112"/>
      <c r="FX26" s="112"/>
      <c r="FY26" s="112"/>
      <c r="FZ26" s="112"/>
      <c r="GA26" s="112"/>
      <c r="GB26" s="112"/>
      <c r="GC26" s="112"/>
      <c r="GD26" s="112"/>
      <c r="GE26" s="112"/>
      <c r="GF26" s="112"/>
      <c r="GG26" s="112"/>
      <c r="GH26" s="112"/>
      <c r="GI26" s="112"/>
      <c r="GJ26" s="112"/>
      <c r="GK26" s="112"/>
      <c r="GL26" s="112"/>
      <c r="GM26" s="112"/>
      <c r="GN26" s="112"/>
      <c r="GO26" s="112"/>
      <c r="GP26" s="112"/>
      <c r="GQ26" s="112"/>
      <c r="GR26" s="112"/>
      <c r="GS26" s="112"/>
      <c r="GT26" s="112"/>
      <c r="GU26" s="112"/>
      <c r="GV26" s="112"/>
      <c r="GW26" s="112"/>
      <c r="GX26" s="112"/>
      <c r="GY26" s="112"/>
      <c r="GZ26" s="112"/>
      <c r="HA26" s="112"/>
      <c r="HB26" s="112"/>
      <c r="HC26" s="112"/>
      <c r="HD26" s="112"/>
      <c r="HE26" s="112"/>
      <c r="HF26" s="112"/>
      <c r="HG26" s="112"/>
      <c r="HH26" s="112"/>
      <c r="HI26" s="112"/>
      <c r="HJ26" s="112"/>
      <c r="HK26" s="112"/>
      <c r="HL26" s="112"/>
      <c r="HM26" s="112"/>
      <c r="HN26" s="112"/>
      <c r="HO26" s="112"/>
      <c r="HP26" s="112"/>
      <c r="HQ26" s="112"/>
      <c r="HR26" s="112"/>
      <c r="HS26" s="112"/>
      <c r="HT26" s="112"/>
      <c r="HU26" s="112"/>
      <c r="HV26" s="112"/>
      <c r="HW26" s="112"/>
      <c r="HX26" s="112"/>
      <c r="HY26" s="112"/>
      <c r="HZ26" s="112"/>
      <c r="IA26" s="112"/>
      <c r="IB26" s="112"/>
      <c r="IC26" s="112"/>
      <c r="ID26" s="112"/>
      <c r="IE26" s="112"/>
      <c r="IF26" s="112"/>
      <c r="IG26" s="112"/>
      <c r="IH26" s="112"/>
      <c r="II26" s="112"/>
      <c r="IJ26" s="112"/>
      <c r="IK26" s="112"/>
      <c r="IL26" s="112"/>
      <c r="IM26" s="112"/>
      <c r="IN26" s="112"/>
      <c r="IO26" s="112"/>
      <c r="IP26" s="112"/>
      <c r="IQ26" s="112"/>
      <c r="IR26" s="112"/>
      <c r="IS26" s="112"/>
      <c r="IT26" s="112"/>
      <c r="IU26" s="112"/>
      <c r="IV26" s="112"/>
      <c r="IW26" s="112"/>
      <c r="IX26" s="112"/>
      <c r="IY26" s="112"/>
      <c r="IZ26" s="112"/>
      <c r="JA26" s="112"/>
      <c r="JB26" s="112"/>
      <c r="JC26" s="112"/>
      <c r="JD26" s="112"/>
      <c r="JE26" s="112"/>
      <c r="JF26" s="112"/>
      <c r="JG26" s="112"/>
      <c r="JH26" s="112"/>
      <c r="JI26" s="112"/>
      <c r="JJ26" s="112"/>
      <c r="JK26" s="112"/>
      <c r="JL26" s="112"/>
      <c r="JM26" s="112"/>
      <c r="JN26" s="112"/>
      <c r="JO26" s="112"/>
      <c r="JP26" s="112"/>
      <c r="JQ26" s="112"/>
      <c r="JR26" s="112"/>
      <c r="JS26" s="112"/>
      <c r="JT26" s="112"/>
      <c r="JU26" s="112"/>
      <c r="JV26" s="112"/>
      <c r="JW26" s="112"/>
      <c r="JX26" s="112"/>
      <c r="JY26" s="112"/>
      <c r="JZ26" s="112"/>
      <c r="KA26" s="112"/>
      <c r="KB26" s="112"/>
      <c r="KC26" s="112"/>
      <c r="KD26" s="112"/>
      <c r="KE26" s="112"/>
      <c r="KF26" s="112"/>
      <c r="KG26" s="112"/>
      <c r="KH26" s="112"/>
      <c r="KI26" s="112"/>
      <c r="KJ26" s="112"/>
      <c r="KK26" s="112"/>
      <c r="KL26" s="112"/>
      <c r="KM26" s="112"/>
      <c r="KN26" s="112"/>
      <c r="KO26" s="112"/>
      <c r="KP26" s="112"/>
      <c r="KQ26" s="112"/>
      <c r="KR26" s="112"/>
      <c r="KS26" s="112"/>
      <c r="KT26" s="112"/>
      <c r="KU26" s="112"/>
      <c r="KV26" s="112"/>
      <c r="KW26" s="112"/>
      <c r="KX26" s="112"/>
      <c r="KY26" s="112"/>
      <c r="KZ26" s="112"/>
      <c r="LA26" s="112"/>
      <c r="LB26" s="112"/>
      <c r="LC26" s="112"/>
      <c r="LD26" s="112"/>
      <c r="LE26" s="112"/>
      <c r="LF26" s="112"/>
      <c r="LG26" s="112"/>
      <c r="LH26" s="112"/>
      <c r="LI26" s="112"/>
      <c r="LJ26" s="112"/>
      <c r="LK26" s="112"/>
      <c r="LL26" s="112"/>
      <c r="LM26" s="112"/>
      <c r="LN26" s="112"/>
      <c r="LO26" s="112"/>
      <c r="LP26" s="112"/>
      <c r="LQ26" s="112"/>
      <c r="LR26" s="112"/>
      <c r="LS26" s="112"/>
      <c r="LT26" s="112"/>
      <c r="LU26" s="112"/>
      <c r="LV26" s="112"/>
      <c r="LW26" s="112"/>
      <c r="LX26" s="112"/>
      <c r="LY26" s="112"/>
      <c r="LZ26" s="112"/>
      <c r="MA26" s="112"/>
      <c r="MB26" s="112"/>
      <c r="MC26" s="112"/>
      <c r="MD26" s="112"/>
      <c r="ME26" s="112"/>
      <c r="MF26" s="112"/>
      <c r="MG26" s="112"/>
      <c r="MH26" s="112"/>
      <c r="MI26" s="112"/>
      <c r="MJ26" s="112"/>
      <c r="MK26" s="112"/>
      <c r="ML26" s="112"/>
      <c r="MM26" s="112"/>
      <c r="MN26" s="112"/>
      <c r="MO26" s="112"/>
      <c r="MP26" s="112"/>
      <c r="MQ26" s="112"/>
      <c r="MR26" s="112"/>
      <c r="MS26" s="112"/>
      <c r="MT26" s="112"/>
      <c r="MU26" s="112"/>
      <c r="MV26" s="112"/>
      <c r="MW26" s="112"/>
      <c r="MX26" s="112"/>
      <c r="MY26" s="112"/>
      <c r="MZ26" s="112"/>
      <c r="NA26" s="112"/>
      <c r="NB26" s="112"/>
      <c r="NC26" s="112"/>
    </row>
    <row r="27" spans="1:367" x14ac:dyDescent="0.3">
      <c r="DV27" t="s">
        <v>90</v>
      </c>
    </row>
  </sheetData>
  <mergeCells count="92">
    <mergeCell ref="CL25:CL26"/>
    <mergeCell ref="CM25:CM26"/>
    <mergeCell ref="CN25:CN26"/>
    <mergeCell ref="CG25:CG26"/>
    <mergeCell ref="CH25:CH26"/>
    <mergeCell ref="CI25:CI26"/>
    <mergeCell ref="CJ25:CJ26"/>
    <mergeCell ref="CK25:CK26"/>
    <mergeCell ref="CC25:CC26"/>
    <mergeCell ref="CD25:CD26"/>
    <mergeCell ref="CE25:CE26"/>
    <mergeCell ref="CF25:CF26"/>
    <mergeCell ref="BX25:BX26"/>
    <mergeCell ref="BY25:BY26"/>
    <mergeCell ref="BZ25:BZ26"/>
    <mergeCell ref="CA25:CA26"/>
    <mergeCell ref="CB25:CB26"/>
    <mergeCell ref="BS25:BS26"/>
    <mergeCell ref="BT25:BT26"/>
    <mergeCell ref="BU25:BU26"/>
    <mergeCell ref="BV25:BV26"/>
    <mergeCell ref="BW25:BW26"/>
    <mergeCell ref="BN25:BN26"/>
    <mergeCell ref="BO25:BO26"/>
    <mergeCell ref="BP25:BP26"/>
    <mergeCell ref="BQ25:BQ26"/>
    <mergeCell ref="BR25:BR26"/>
    <mergeCell ref="BI25:BI26"/>
    <mergeCell ref="BJ25:BJ26"/>
    <mergeCell ref="BK25:BK26"/>
    <mergeCell ref="BL25:BL26"/>
    <mergeCell ref="BM25:BM26"/>
    <mergeCell ref="BD25:BD26"/>
    <mergeCell ref="BE25:BE26"/>
    <mergeCell ref="BF25:BF26"/>
    <mergeCell ref="BG25:BG26"/>
    <mergeCell ref="BH25:BH26"/>
    <mergeCell ref="AY25:AY26"/>
    <mergeCell ref="AZ25:AZ26"/>
    <mergeCell ref="BA25:BA26"/>
    <mergeCell ref="BB25:BB26"/>
    <mergeCell ref="BC25:BC26"/>
    <mergeCell ref="AT25:AT26"/>
    <mergeCell ref="AU25:AU26"/>
    <mergeCell ref="AV25:AV26"/>
    <mergeCell ref="AW25:AW26"/>
    <mergeCell ref="AX25:AX26"/>
    <mergeCell ref="AO25:AO26"/>
    <mergeCell ref="AP25:AP26"/>
    <mergeCell ref="AQ25:AQ26"/>
    <mergeCell ref="AR25:AR26"/>
    <mergeCell ref="AS25:AS26"/>
    <mergeCell ref="AJ25:AJ26"/>
    <mergeCell ref="AK25:AK26"/>
    <mergeCell ref="AL25:AL26"/>
    <mergeCell ref="AM25:AM26"/>
    <mergeCell ref="AN25:AN26"/>
    <mergeCell ref="AE25:AE26"/>
    <mergeCell ref="AF25:AF26"/>
    <mergeCell ref="AG25:AG26"/>
    <mergeCell ref="AH25:AH26"/>
    <mergeCell ref="AI25:AI26"/>
    <mergeCell ref="Z25:Z26"/>
    <mergeCell ref="AA25:AA26"/>
    <mergeCell ref="AB25:AB26"/>
    <mergeCell ref="AC25:AC26"/>
    <mergeCell ref="AD25:AD26"/>
    <mergeCell ref="U25:U26"/>
    <mergeCell ref="V25:V26"/>
    <mergeCell ref="W25:W26"/>
    <mergeCell ref="X25:X26"/>
    <mergeCell ref="Y25:Y26"/>
    <mergeCell ref="P25:P26"/>
    <mergeCell ref="Q25:Q26"/>
    <mergeCell ref="R25:R26"/>
    <mergeCell ref="S25:S26"/>
    <mergeCell ref="T25:T26"/>
    <mergeCell ref="K25:K26"/>
    <mergeCell ref="L25:L26"/>
    <mergeCell ref="M25:M26"/>
    <mergeCell ref="N25:N26"/>
    <mergeCell ref="O25:O26"/>
    <mergeCell ref="F25:F26"/>
    <mergeCell ref="G25:G26"/>
    <mergeCell ref="H25:H26"/>
    <mergeCell ref="I25:I26"/>
    <mergeCell ref="J25:J26"/>
    <mergeCell ref="A25:A26"/>
    <mergeCell ref="B25:B26"/>
    <mergeCell ref="C25:C26"/>
    <mergeCell ref="D25:D26"/>
    <mergeCell ref="E25:E26"/>
  </mergeCells>
  <conditionalFormatting sqref="A5:NC5 A10:NC10 A13:NC13 A18:NC18 A22:NC23">
    <cfRule type="cellIs" dxfId="47" priority="30" operator="lessThan">
      <formula>0</formula>
    </cfRule>
  </conditionalFormatting>
  <conditionalFormatting sqref="A5:NC5 A13:NC13 A22:NC23">
    <cfRule type="cellIs" dxfId="46" priority="27" operator="greaterThan">
      <formula>0</formula>
    </cfRule>
  </conditionalFormatting>
  <conditionalFormatting sqref="A9:NC10">
    <cfRule type="cellIs" dxfId="45" priority="26" operator="greaterThan">
      <formula>0</formula>
    </cfRule>
  </conditionalFormatting>
  <conditionalFormatting sqref="A17:NC18">
    <cfRule type="cellIs" dxfId="44" priority="25" operator="greaterThan">
      <formula>0</formula>
    </cfRule>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A2E58C-E6D9-49F7-B00D-65E402353BDB}">
  <dimension ref="A1:BA68"/>
  <sheetViews>
    <sheetView workbookViewId="0">
      <pane xSplit="1" topLeftCell="B1" activePane="topRight" state="frozen"/>
      <selection pane="topRight" activeCell="Z26" sqref="Z26"/>
    </sheetView>
  </sheetViews>
  <sheetFormatPr baseColWidth="10" defaultColWidth="19.33203125" defaultRowHeight="14.4" x14ac:dyDescent="0.3"/>
  <cols>
    <col min="1" max="1" width="19" style="25" customWidth="1"/>
    <col min="2" max="4" width="19.33203125" style="25"/>
    <col min="41" max="43" width="21.5546875" customWidth="1"/>
    <col min="45" max="45" width="20.33203125" customWidth="1"/>
    <col min="46" max="46" width="18" customWidth="1"/>
  </cols>
  <sheetData>
    <row r="1" spans="1:53" x14ac:dyDescent="0.3">
      <c r="A1" s="9"/>
      <c r="B1" s="9" t="s">
        <v>19</v>
      </c>
      <c r="C1" s="9" t="s">
        <v>20</v>
      </c>
      <c r="D1" s="58" t="s">
        <v>21</v>
      </c>
      <c r="E1" s="58" t="s">
        <v>22</v>
      </c>
      <c r="F1" s="9" t="s">
        <v>23</v>
      </c>
      <c r="G1" s="9" t="s">
        <v>24</v>
      </c>
      <c r="H1" s="9" t="s">
        <v>25</v>
      </c>
      <c r="I1" s="9" t="s">
        <v>26</v>
      </c>
      <c r="J1" s="9" t="s">
        <v>27</v>
      </c>
      <c r="K1" s="9" t="s">
        <v>28</v>
      </c>
      <c r="L1" s="9" t="s">
        <v>29</v>
      </c>
      <c r="M1" s="9" t="s">
        <v>30</v>
      </c>
      <c r="N1" s="9" t="s">
        <v>31</v>
      </c>
      <c r="O1" s="9" t="s">
        <v>32</v>
      </c>
      <c r="P1" s="9" t="s">
        <v>33</v>
      </c>
      <c r="Q1" s="9" t="s">
        <v>34</v>
      </c>
      <c r="R1" s="9" t="s">
        <v>35</v>
      </c>
      <c r="S1" s="9" t="s">
        <v>36</v>
      </c>
      <c r="T1" s="9" t="s">
        <v>37</v>
      </c>
      <c r="U1" s="9" t="s">
        <v>38</v>
      </c>
      <c r="V1" s="9" t="s">
        <v>39</v>
      </c>
      <c r="W1" s="9" t="s">
        <v>40</v>
      </c>
      <c r="X1" s="9" t="s">
        <v>41</v>
      </c>
      <c r="Y1" s="9" t="s">
        <v>42</v>
      </c>
      <c r="Z1" s="9" t="s">
        <v>43</v>
      </c>
      <c r="AA1" s="9" t="s">
        <v>44</v>
      </c>
      <c r="AB1" s="9" t="s">
        <v>45</v>
      </c>
      <c r="AC1" s="9" t="s">
        <v>46</v>
      </c>
      <c r="AD1" s="9" t="s">
        <v>47</v>
      </c>
      <c r="AE1" s="9" t="s">
        <v>48</v>
      </c>
      <c r="AF1" s="9" t="s">
        <v>49</v>
      </c>
      <c r="AG1" s="9" t="s">
        <v>50</v>
      </c>
      <c r="AH1" s="9" t="s">
        <v>51</v>
      </c>
      <c r="AI1" s="9" t="s">
        <v>52</v>
      </c>
      <c r="AJ1" s="9" t="s">
        <v>53</v>
      </c>
      <c r="AK1" s="58" t="s">
        <v>54</v>
      </c>
      <c r="AL1" s="9" t="s">
        <v>55</v>
      </c>
      <c r="AM1" s="9" t="s">
        <v>56</v>
      </c>
      <c r="AN1" s="9" t="s">
        <v>57</v>
      </c>
      <c r="AO1" s="9" t="s">
        <v>58</v>
      </c>
      <c r="AP1" s="9" t="s">
        <v>59</v>
      </c>
      <c r="AQ1" s="9" t="s">
        <v>60</v>
      </c>
      <c r="AR1" s="9" t="s">
        <v>61</v>
      </c>
      <c r="AS1" s="9" t="s">
        <v>62</v>
      </c>
      <c r="AT1" s="9" t="s">
        <v>63</v>
      </c>
      <c r="AU1" s="9" t="s">
        <v>64</v>
      </c>
      <c r="AV1" s="9" t="s">
        <v>65</v>
      </c>
      <c r="AW1" s="9" t="s">
        <v>66</v>
      </c>
      <c r="AX1" s="9" t="s">
        <v>67</v>
      </c>
      <c r="AY1" s="9" t="s">
        <v>68</v>
      </c>
      <c r="AZ1" s="9" t="s">
        <v>69</v>
      </c>
      <c r="BA1" s="9" t="s">
        <v>70</v>
      </c>
    </row>
    <row r="2" spans="1:53" ht="15.6" x14ac:dyDescent="0.3">
      <c r="A2" s="10"/>
      <c r="B2" s="10"/>
      <c r="C2" s="10"/>
      <c r="D2" s="59"/>
      <c r="E2" s="59"/>
      <c r="F2" s="10"/>
      <c r="G2" s="10"/>
      <c r="H2" s="10"/>
      <c r="I2" s="10"/>
      <c r="J2" s="10"/>
      <c r="K2" s="10"/>
      <c r="L2" s="10"/>
      <c r="M2" s="10"/>
      <c r="N2" s="10"/>
      <c r="O2" s="10"/>
      <c r="P2" s="10"/>
      <c r="Q2" s="10"/>
      <c r="R2" s="10"/>
      <c r="S2" s="10"/>
      <c r="T2" s="10"/>
      <c r="U2" s="10"/>
      <c r="V2" s="10"/>
      <c r="W2" s="10"/>
      <c r="X2" s="10"/>
      <c r="Y2" s="10"/>
      <c r="Z2" s="10"/>
      <c r="AA2" s="10"/>
      <c r="AB2" s="10"/>
      <c r="AC2" s="10"/>
      <c r="AD2" s="10"/>
      <c r="AE2" s="10"/>
      <c r="AF2" s="10"/>
      <c r="AG2" s="10"/>
      <c r="AH2" s="10"/>
      <c r="AI2" s="10"/>
      <c r="AJ2" s="10"/>
      <c r="AK2" s="59"/>
      <c r="AL2" s="10"/>
      <c r="AM2" s="10"/>
      <c r="AN2" s="10"/>
      <c r="AO2" s="10"/>
      <c r="AP2" s="10"/>
      <c r="AQ2" s="10"/>
      <c r="AR2" s="10"/>
      <c r="AS2" s="10"/>
      <c r="AT2" s="10"/>
      <c r="AU2" s="10"/>
      <c r="AV2" s="10"/>
      <c r="AW2" s="10"/>
      <c r="AX2" s="10"/>
      <c r="AY2" s="10"/>
      <c r="AZ2" s="10"/>
      <c r="BA2" s="10"/>
    </row>
    <row r="3" spans="1:53" s="410" customFormat="1" ht="13.8" x14ac:dyDescent="0.3">
      <c r="A3" s="13" t="s">
        <v>7</v>
      </c>
      <c r="B3" s="49">
        <f>SUM('MF QUOTIDIEN'!B3:G3)</f>
        <v>10014</v>
      </c>
      <c r="C3" s="49">
        <f>SUM('MF QUOTIDIEN'!H3:N3)</f>
        <v>13515</v>
      </c>
      <c r="D3" s="49">
        <f>SUM('MF QUOTIDIEN'!O3:U3)</f>
        <v>11036</v>
      </c>
      <c r="E3" s="49">
        <f>SUM('MF QUOTIDIEN'!V3:AB3)</f>
        <v>9822</v>
      </c>
      <c r="F3" s="49">
        <f>SUM('MF QUOTIDIEN'!AC3:AI3)</f>
        <v>9807</v>
      </c>
      <c r="G3" s="49">
        <f>SUM('MF QUOTIDIEN'!AJ3:AP3)</f>
        <v>10829</v>
      </c>
      <c r="H3" s="49">
        <f>SUM('MF QUOTIDIEN'!AQ3:AW3)</f>
        <v>10089</v>
      </c>
      <c r="I3" s="49">
        <f>SUM('MF QUOTIDIEN'!AX3:BD3)</f>
        <v>10921</v>
      </c>
      <c r="J3" s="49">
        <f>SUM('MF QUOTIDIEN'!BE3:BK3)</f>
        <v>11828</v>
      </c>
      <c r="K3" s="49">
        <f>SUM('MF QUOTIDIEN'!BL3:BR3)</f>
        <v>12354</v>
      </c>
      <c r="L3" s="49">
        <f>SUM('MF QUOTIDIEN'!BS3:BY3)</f>
        <v>12981</v>
      </c>
      <c r="M3" s="49">
        <f>SUM('MF QUOTIDIEN'!BZ3:CF3)</f>
        <v>12877</v>
      </c>
      <c r="N3" s="49">
        <f>SUM('MF QUOTIDIEN'!CG3:CM3)</f>
        <v>11677</v>
      </c>
      <c r="O3" s="49">
        <f>SUM('MF QUOTIDIEN'!CN3:CT3)</f>
        <v>9941</v>
      </c>
      <c r="P3" s="49">
        <f>SUM('MF QUOTIDIEN'!CU3:DA3)</f>
        <v>9758</v>
      </c>
      <c r="Q3" s="49">
        <f>SUM('MF QUOTIDIEN'!DB3:DH3)</f>
        <v>13749</v>
      </c>
      <c r="R3" s="49">
        <f>SUM('MF QUOTIDIEN'!DI3:DO3)</f>
        <v>13431</v>
      </c>
      <c r="S3" s="49">
        <f>SUM('MF QUOTIDIEN'!DP3:DV3)</f>
        <v>14037</v>
      </c>
      <c r="T3" s="49">
        <f>SUM('MF QUOTIDIEN'!DW3:EC3)</f>
        <v>16108</v>
      </c>
      <c r="U3" s="49">
        <f>SUM('MF QUOTIDIEN'!ED3:EJ3)</f>
        <v>45004</v>
      </c>
      <c r="V3" s="49">
        <f>SUM('MF QUOTIDIEN'!EK3:EQ3)</f>
        <v>13088</v>
      </c>
      <c r="W3" s="49">
        <f>SUM('MF QUOTIDIEN'!ER3:EX3)</f>
        <v>17004</v>
      </c>
      <c r="X3" s="49">
        <f>SUM('MF QUOTIDIEN'!EY3:FE3)</f>
        <v>13593</v>
      </c>
      <c r="Y3" s="250">
        <f>SUM('MF QUOTIDIEN'!FF3:FL3)</f>
        <v>12588</v>
      </c>
      <c r="Z3" s="250">
        <f>SUM('MF QUOTIDIEN'!FG3:FM3)</f>
        <v>12465</v>
      </c>
      <c r="AA3" s="250">
        <f>SUM('MF QUOTIDIEN'!FH3:FN3)</f>
        <v>12535</v>
      </c>
      <c r="AB3" s="250">
        <f>SUM('MF QUOTIDIEN'!FI3:FO3)</f>
        <v>12469</v>
      </c>
      <c r="AC3" s="250">
        <f>SUM('MF QUOTIDIEN'!GH$3:GN$3)</f>
        <v>10197</v>
      </c>
      <c r="AD3" s="250"/>
      <c r="AE3" s="250"/>
      <c r="AF3" s="250"/>
      <c r="AG3" s="250"/>
      <c r="AH3" s="250"/>
      <c r="AI3" s="250"/>
      <c r="AJ3" s="250"/>
      <c r="AK3" s="251"/>
      <c r="AL3" s="250"/>
      <c r="AM3" s="250"/>
      <c r="AN3" s="250"/>
      <c r="AO3" s="250"/>
      <c r="AP3" s="250"/>
      <c r="AQ3" s="250"/>
      <c r="AR3" s="250"/>
      <c r="AS3" s="250"/>
      <c r="AT3" s="250"/>
      <c r="AU3" s="250"/>
      <c r="AV3" s="250"/>
      <c r="AW3" s="250"/>
      <c r="AX3" s="250"/>
      <c r="AY3" s="250"/>
      <c r="AZ3" s="250"/>
      <c r="BA3" s="250"/>
    </row>
    <row r="4" spans="1:53" s="410" customFormat="1" ht="13.8" x14ac:dyDescent="0.3">
      <c r="A4" s="12" t="s">
        <v>8</v>
      </c>
      <c r="B4" s="412">
        <v>8262</v>
      </c>
      <c r="C4" s="412">
        <v>8541</v>
      </c>
      <c r="D4" s="413">
        <v>7980</v>
      </c>
      <c r="E4" s="414">
        <v>8420</v>
      </c>
      <c r="F4" s="415">
        <v>8514</v>
      </c>
      <c r="G4" s="415">
        <v>8500</v>
      </c>
      <c r="H4" s="415">
        <v>8296</v>
      </c>
      <c r="I4" s="415">
        <v>9218</v>
      </c>
      <c r="J4" s="410">
        <v>10285</v>
      </c>
      <c r="K4" s="410">
        <v>10951</v>
      </c>
      <c r="L4" s="410">
        <v>9814</v>
      </c>
      <c r="M4" s="410">
        <v>11915</v>
      </c>
      <c r="N4" s="410">
        <v>8350</v>
      </c>
      <c r="O4" s="410">
        <v>7750</v>
      </c>
      <c r="P4" s="410">
        <v>8167</v>
      </c>
      <c r="Q4" s="410">
        <v>8820</v>
      </c>
      <c r="R4" s="410">
        <v>9565</v>
      </c>
      <c r="S4" s="410">
        <v>10743</v>
      </c>
      <c r="T4" s="410">
        <v>14623</v>
      </c>
      <c r="U4" s="410">
        <v>28954</v>
      </c>
      <c r="V4" s="410">
        <v>9688</v>
      </c>
      <c r="W4" s="410">
        <v>14456</v>
      </c>
      <c r="X4" s="410">
        <v>11689</v>
      </c>
      <c r="Y4" s="410">
        <v>9320</v>
      </c>
      <c r="Z4" s="410">
        <v>9853</v>
      </c>
      <c r="AA4" s="410">
        <v>9807</v>
      </c>
      <c r="AB4" s="410">
        <v>9430</v>
      </c>
      <c r="AC4" s="410">
        <v>10426</v>
      </c>
      <c r="AD4" s="410">
        <v>10028</v>
      </c>
      <c r="AE4" s="410">
        <v>11042</v>
      </c>
      <c r="AF4" s="410">
        <v>13247</v>
      </c>
      <c r="AG4" s="410">
        <v>10419</v>
      </c>
      <c r="AH4" s="410">
        <v>11588</v>
      </c>
      <c r="AI4" s="410">
        <v>33532</v>
      </c>
      <c r="AJ4" s="410">
        <v>12844</v>
      </c>
      <c r="AK4" s="410">
        <v>10753</v>
      </c>
      <c r="AL4" s="415">
        <v>10724</v>
      </c>
      <c r="AM4" s="415">
        <v>9999</v>
      </c>
      <c r="AN4" s="415">
        <v>9097</v>
      </c>
      <c r="AO4" s="415">
        <v>10131</v>
      </c>
      <c r="AP4" s="415">
        <v>7799</v>
      </c>
      <c r="AQ4" s="415">
        <v>7897</v>
      </c>
      <c r="AR4" s="415">
        <v>7380</v>
      </c>
      <c r="AS4" s="415">
        <v>7692</v>
      </c>
      <c r="AT4" s="415">
        <v>7186</v>
      </c>
      <c r="AU4" s="415">
        <v>7866</v>
      </c>
      <c r="AV4" s="415">
        <v>7730</v>
      </c>
      <c r="AW4" s="415">
        <v>9185</v>
      </c>
      <c r="AX4" s="415">
        <v>9967</v>
      </c>
      <c r="AY4" s="415">
        <v>11065</v>
      </c>
      <c r="AZ4" s="415">
        <v>9729</v>
      </c>
      <c r="BA4" s="415">
        <v>10394</v>
      </c>
    </row>
    <row r="5" spans="1:53" s="410" customFormat="1" ht="13.8" x14ac:dyDescent="0.3">
      <c r="A5" s="12" t="s">
        <v>9</v>
      </c>
      <c r="B5" s="54">
        <f t="shared" ref="B5:H5" si="0">(B3-B4)/B4</f>
        <v>0.2120551924473493</v>
      </c>
      <c r="C5" s="54">
        <f t="shared" si="0"/>
        <v>0.5823674042852125</v>
      </c>
      <c r="D5" s="411">
        <f t="shared" si="0"/>
        <v>0.38295739348370927</v>
      </c>
      <c r="E5" s="411">
        <f t="shared" si="0"/>
        <v>0.1665083135391924</v>
      </c>
      <c r="F5" s="54">
        <f t="shared" si="0"/>
        <v>0.1518675123326286</v>
      </c>
      <c r="G5" s="54">
        <f t="shared" si="0"/>
        <v>0.27400000000000002</v>
      </c>
      <c r="H5" s="54">
        <f t="shared" si="0"/>
        <v>0.21612825458052073</v>
      </c>
      <c r="I5" s="54">
        <f t="shared" ref="I5:R5" si="1">(I3-I4)/I4</f>
        <v>0.184747233673248</v>
      </c>
      <c r="J5" s="54">
        <f t="shared" si="1"/>
        <v>0.15002430724355859</v>
      </c>
      <c r="K5" s="54">
        <f t="shared" si="1"/>
        <v>0.12811615377591087</v>
      </c>
      <c r="L5" s="54">
        <f t="shared" si="1"/>
        <v>0.3227022620745873</v>
      </c>
      <c r="M5" s="54">
        <f t="shared" si="1"/>
        <v>8.0738564834242549E-2</v>
      </c>
      <c r="N5" s="54">
        <f t="shared" si="1"/>
        <v>0.39844311377245512</v>
      </c>
      <c r="O5" s="54">
        <f t="shared" si="1"/>
        <v>0.28270967741935482</v>
      </c>
      <c r="P5" s="54">
        <f>(P3-P4)/P4</f>
        <v>0.19480837516836047</v>
      </c>
      <c r="Q5" s="54">
        <f t="shared" si="1"/>
        <v>0.55884353741496595</v>
      </c>
      <c r="R5" s="54">
        <f t="shared" si="1"/>
        <v>0.40418191322530056</v>
      </c>
      <c r="S5" s="54">
        <f t="shared" ref="S5:V5" si="2">(S3-S4)/S4</f>
        <v>0.30661826305501255</v>
      </c>
      <c r="T5" s="54">
        <f t="shared" si="2"/>
        <v>0.10155234903918485</v>
      </c>
      <c r="U5" s="54">
        <f t="shared" si="2"/>
        <v>0.55432755405125367</v>
      </c>
      <c r="V5" s="54">
        <f t="shared" si="2"/>
        <v>0.3509496284062758</v>
      </c>
      <c r="W5" s="54">
        <f t="shared" ref="W5:X5" si="3">(W3-W4)/W4</f>
        <v>0.17625899280575538</v>
      </c>
      <c r="X5" s="54">
        <f t="shared" si="3"/>
        <v>0.1628881854735221</v>
      </c>
      <c r="Y5" s="54">
        <f>(Y3-Y4)/Y4</f>
        <v>0.35064377682403436</v>
      </c>
      <c r="Z5" s="54">
        <f>(Z3-Z4)/Z4</f>
        <v>0.26509692479447883</v>
      </c>
      <c r="AA5" s="54">
        <f>(AA3-AA4)/AA4</f>
        <v>0.27816865504231669</v>
      </c>
      <c r="AB5" s="54">
        <f t="shared" ref="AB5:AE5" si="4">(AB3-AB4)/AB4</f>
        <v>0.3222693531283139</v>
      </c>
      <c r="AC5" s="54">
        <f t="shared" si="4"/>
        <v>-2.1964319969307502E-2</v>
      </c>
      <c r="AD5" s="54">
        <f t="shared" si="4"/>
        <v>-1</v>
      </c>
      <c r="AE5" s="54">
        <f t="shared" si="4"/>
        <v>-1</v>
      </c>
      <c r="AF5" s="54">
        <f t="shared" ref="AF5:AG5" si="5">(AF3-AF4)/AF4</f>
        <v>-1</v>
      </c>
      <c r="AG5" s="54">
        <f t="shared" si="5"/>
        <v>-1</v>
      </c>
      <c r="AH5" s="54">
        <f t="shared" ref="AH5:AI5" si="6">(AH3-AH4)/AH4</f>
        <v>-1</v>
      </c>
      <c r="AI5" s="54">
        <f t="shared" si="6"/>
        <v>-1</v>
      </c>
      <c r="AJ5" s="54">
        <f t="shared" ref="AJ5" si="7">(AJ3-AJ4)/AJ4</f>
        <v>-1</v>
      </c>
      <c r="AK5" s="411">
        <f t="shared" ref="AK5:AL5" si="8">(AK3-AK4)/AK4</f>
        <v>-1</v>
      </c>
      <c r="AL5" s="54">
        <f t="shared" si="8"/>
        <v>-1</v>
      </c>
      <c r="AM5" s="54">
        <f t="shared" ref="AM5:AN5" si="9">(AM3-AM4)/AM4</f>
        <v>-1</v>
      </c>
      <c r="AN5" s="54">
        <f t="shared" si="9"/>
        <v>-1</v>
      </c>
      <c r="AO5" s="54">
        <f t="shared" ref="AO5:AP5" si="10">(AO3-AO4)/AO4</f>
        <v>-1</v>
      </c>
      <c r="AP5" s="54">
        <f t="shared" si="10"/>
        <v>-1</v>
      </c>
      <c r="AQ5" s="54">
        <f t="shared" ref="AQ5:AW5" si="11">(AQ3-AQ4)/AQ4</f>
        <v>-1</v>
      </c>
      <c r="AR5" s="54">
        <f t="shared" si="11"/>
        <v>-1</v>
      </c>
      <c r="AS5" s="54">
        <f t="shared" si="11"/>
        <v>-1</v>
      </c>
      <c r="AT5" s="54">
        <f t="shared" si="11"/>
        <v>-1</v>
      </c>
      <c r="AU5" s="54">
        <f t="shared" si="11"/>
        <v>-1</v>
      </c>
      <c r="AV5" s="54">
        <f t="shared" si="11"/>
        <v>-1</v>
      </c>
      <c r="AW5" s="54">
        <f t="shared" si="11"/>
        <v>-1</v>
      </c>
      <c r="AX5" s="54">
        <f t="shared" ref="AX5:BA5" si="12">(AX3-AX4)/AX4</f>
        <v>-1</v>
      </c>
      <c r="AY5" s="54">
        <f t="shared" si="12"/>
        <v>-1</v>
      </c>
      <c r="AZ5" s="54">
        <f t="shared" si="12"/>
        <v>-1</v>
      </c>
      <c r="BA5" s="54">
        <f t="shared" si="12"/>
        <v>-1</v>
      </c>
    </row>
    <row r="6" spans="1:53" s="410" customFormat="1" ht="13.8" x14ac:dyDescent="0.3">
      <c r="A6" s="13" t="s">
        <v>10</v>
      </c>
      <c r="B6" s="49">
        <f>SUM('MF QUOTIDIEN'!B6:G6)</f>
        <v>258</v>
      </c>
      <c r="C6" s="49">
        <f>SUM('MF QUOTIDIEN'!H6:N6)</f>
        <v>282</v>
      </c>
      <c r="D6" s="49">
        <f>SUM('MF QUOTIDIEN'!O6:U6)</f>
        <v>277</v>
      </c>
      <c r="E6" s="49">
        <f>SUM('MF QUOTIDIEN'!V6:AB6)</f>
        <v>239</v>
      </c>
      <c r="F6" s="49">
        <f>SUM('MF QUOTIDIEN'!AC6:AI6)</f>
        <v>224</v>
      </c>
      <c r="G6" s="49">
        <f>SUM('MF QUOTIDIEN'!AJ6:AP6)</f>
        <v>222</v>
      </c>
      <c r="H6" s="49">
        <f>SUM('MF QUOTIDIEN'!AQ6:AW6)</f>
        <v>276</v>
      </c>
      <c r="I6" s="49">
        <f>SUM('MF QUOTIDIEN'!AX6:BD6)</f>
        <v>273</v>
      </c>
      <c r="J6" s="49">
        <f>SUM('MF QUOTIDIEN'!BE6:BK6)</f>
        <v>239</v>
      </c>
      <c r="K6" s="49">
        <f>SUM('MF QUOTIDIEN'!BL6:BR6)</f>
        <v>280</v>
      </c>
      <c r="L6" s="49">
        <f>SUM('MF QUOTIDIEN'!BS6:BY6)</f>
        <v>309</v>
      </c>
      <c r="M6" s="49">
        <f>SUM('MF QUOTIDIEN'!BZ6:CF6)</f>
        <v>322</v>
      </c>
      <c r="N6" s="49">
        <f>SUM('MF QUOTIDIEN'!CG6:CM6)</f>
        <v>228</v>
      </c>
      <c r="O6" s="49">
        <f>SUM('MF QUOTIDIEN'!CN6:CT6)</f>
        <v>171</v>
      </c>
      <c r="P6" s="49">
        <f>SUM('MF QUOTIDIEN'!CU6:DA6)</f>
        <v>245</v>
      </c>
      <c r="Q6" s="49">
        <f>SUM('MF QUOTIDIEN'!DB6:DH6)</f>
        <v>230</v>
      </c>
      <c r="R6" s="49">
        <f>SUM('MF QUOTIDIEN'!DI6:DO6)</f>
        <v>266</v>
      </c>
      <c r="S6" s="49">
        <f>SUM('MF QUOTIDIEN'!DP6:DV6)</f>
        <v>266</v>
      </c>
      <c r="T6" s="49">
        <f>SUM('MF QUOTIDIEN'!DW6:EC6)</f>
        <v>415</v>
      </c>
      <c r="U6" s="49">
        <f>SUM('MF QUOTIDIEN'!ED6:EJ6)</f>
        <v>1254</v>
      </c>
      <c r="V6" s="49">
        <f>SUM('MF QUOTIDIEN'!EK6:EQ6)</f>
        <v>254</v>
      </c>
      <c r="W6" s="49">
        <f>SUM('MF QUOTIDIEN'!ER6:EX6)</f>
        <v>453</v>
      </c>
      <c r="X6" s="49">
        <f>SUM('MF QUOTIDIEN'!EY6:FE6)</f>
        <v>331</v>
      </c>
      <c r="Y6" s="49">
        <f>SUM('MF QUOTIDIEN'!FF6:FL6)</f>
        <v>264</v>
      </c>
      <c r="Z6" s="49">
        <f>SUM('MF QUOTIDIEN'!FO6:FU6)</f>
        <v>234</v>
      </c>
      <c r="AA6" s="49">
        <f>SUM('MF QUOTIDIEN'!FV6:GB6)</f>
        <v>326</v>
      </c>
      <c r="AB6" s="49">
        <f>SUM('MF QUOTIDIEN'!GC6:GI6)</f>
        <v>303</v>
      </c>
      <c r="AC6" s="250">
        <f>SUM('MF QUOTIDIEN'!GH$6:GN$6)</f>
        <v>289</v>
      </c>
      <c r="AD6" s="49">
        <f>SUM('MF QUOTIDIEN'!GQ6:GW6)</f>
        <v>214</v>
      </c>
      <c r="AE6" s="49">
        <f>SUM('MF QUOTIDIEN'!GX6:HD6)</f>
        <v>210</v>
      </c>
      <c r="AF6" s="49">
        <f>SUM('MF QUOTIDIEN'!HE6:HK6)</f>
        <v>0</v>
      </c>
      <c r="AG6" s="49">
        <f>SUM('MF QUOTIDIEN'!HL6:HR6)</f>
        <v>0</v>
      </c>
      <c r="AH6" s="49">
        <f>SUM('MF QUOTIDIEN'!HS6:HY6)</f>
        <v>0</v>
      </c>
      <c r="AI6" s="49">
        <f>SUM('MF QUOTIDIEN'!HZ6:IF6)</f>
        <v>0</v>
      </c>
      <c r="AJ6" s="49">
        <f>SUM('MF QUOTIDIEN'!IG6:IM6)</f>
        <v>0</v>
      </c>
      <c r="AK6" s="252">
        <f>SUM('MF QUOTIDIEN'!IN6:IT6)</f>
        <v>0</v>
      </c>
      <c r="AL6" s="49">
        <f>SUM('MF QUOTIDIEN'!IU6:JA6)</f>
        <v>0</v>
      </c>
      <c r="AM6" s="49">
        <f>SUM('MF QUOTIDIEN'!JB6:JH6)</f>
        <v>0</v>
      </c>
      <c r="AN6" s="49">
        <f>SUM('MF QUOTIDIEN'!JI6:JO6)</f>
        <v>0</v>
      </c>
      <c r="AO6" s="49">
        <f>SUM('MF QUOTIDIEN'!JP6:JV6)</f>
        <v>0</v>
      </c>
      <c r="AP6" s="49">
        <f>SUM('MF QUOTIDIEN'!JW6:KC6)</f>
        <v>0</v>
      </c>
      <c r="AQ6" s="49">
        <f>SUM('MF QUOTIDIEN'!KD6:KJ6)</f>
        <v>0</v>
      </c>
      <c r="AR6" s="250">
        <f>SUM('MF QUOTIDIEN'!KK6:KQ6)</f>
        <v>0</v>
      </c>
      <c r="AS6" s="250">
        <f>SUM('MF QUOTIDIEN'!KR6:KX6)</f>
        <v>0</v>
      </c>
      <c r="AT6" s="250">
        <f>SUM('MF QUOTIDIEN'!KY6:LE6)</f>
        <v>0</v>
      </c>
      <c r="AU6" s="250">
        <f>SUM('MF QUOTIDIEN'!LF6:LL6)</f>
        <v>0</v>
      </c>
      <c r="AV6" s="250">
        <f>SUM('MF QUOTIDIEN'!LM6:LS6)</f>
        <v>0</v>
      </c>
      <c r="AW6" s="250">
        <f>SUM('MF QUOTIDIEN'!LT6:LZ6)</f>
        <v>0</v>
      </c>
      <c r="AX6" s="250">
        <f>SUM('MF QUOTIDIEN'!MA6:MG6)</f>
        <v>0</v>
      </c>
      <c r="AY6" s="250">
        <f>SUM('MF QUOTIDIEN'!MH6:MN6)</f>
        <v>0</v>
      </c>
      <c r="AZ6" s="250">
        <f>SUM('MF QUOTIDIEN'!MO6:MU6)</f>
        <v>0</v>
      </c>
      <c r="BA6" s="250">
        <f>SUM('MF QUOTIDIEN'!MV6:NB6)</f>
        <v>0</v>
      </c>
    </row>
    <row r="7" spans="1:53" s="410" customFormat="1" ht="13.8" x14ac:dyDescent="0.3">
      <c r="A7" s="416" t="s">
        <v>9</v>
      </c>
      <c r="B7" s="197">
        <v>237</v>
      </c>
      <c r="C7" s="197">
        <v>201</v>
      </c>
      <c r="D7" s="417">
        <v>187</v>
      </c>
      <c r="E7" s="414">
        <v>190</v>
      </c>
      <c r="F7" s="415">
        <v>161</v>
      </c>
      <c r="G7" s="415">
        <v>163</v>
      </c>
      <c r="H7" s="415">
        <v>224</v>
      </c>
      <c r="I7" s="415">
        <v>182</v>
      </c>
      <c r="J7" s="415">
        <v>186</v>
      </c>
      <c r="K7" s="415">
        <v>231</v>
      </c>
      <c r="L7" s="415">
        <v>249</v>
      </c>
      <c r="M7" s="415">
        <v>280</v>
      </c>
      <c r="N7" s="415">
        <f>SUM('MF QUOTIDIEN'!CG7:CM7)</f>
        <v>144</v>
      </c>
      <c r="O7" s="415">
        <f>SUM('MF QUOTIDIEN'!CN7:CT7)</f>
        <v>173</v>
      </c>
      <c r="P7" s="415">
        <v>220</v>
      </c>
      <c r="Q7" s="415">
        <v>235</v>
      </c>
      <c r="R7" s="415">
        <v>198</v>
      </c>
      <c r="S7" s="415">
        <v>249</v>
      </c>
      <c r="T7" s="415">
        <v>447</v>
      </c>
      <c r="U7" s="415">
        <v>866</v>
      </c>
      <c r="V7" s="415">
        <v>191</v>
      </c>
      <c r="W7" s="415">
        <v>392</v>
      </c>
      <c r="X7" s="415">
        <v>272</v>
      </c>
      <c r="Y7" s="415">
        <v>216</v>
      </c>
      <c r="Z7" s="415">
        <v>192</v>
      </c>
      <c r="AA7" s="415">
        <v>180</v>
      </c>
      <c r="AB7" s="415">
        <v>190</v>
      </c>
      <c r="AC7" s="415">
        <v>212</v>
      </c>
      <c r="AD7" s="415">
        <v>228</v>
      </c>
      <c r="AE7" s="415">
        <v>221</v>
      </c>
      <c r="AF7" s="415">
        <v>181</v>
      </c>
      <c r="AG7" s="415">
        <v>215</v>
      </c>
      <c r="AH7" s="415">
        <v>300</v>
      </c>
      <c r="AI7" s="415">
        <v>1250</v>
      </c>
      <c r="AJ7" s="415">
        <v>323</v>
      </c>
      <c r="AK7" s="414">
        <v>237</v>
      </c>
      <c r="AL7" s="415">
        <v>259</v>
      </c>
      <c r="AM7" s="415">
        <v>237</v>
      </c>
      <c r="AN7" s="415">
        <v>239</v>
      </c>
      <c r="AO7" s="415">
        <v>260</v>
      </c>
      <c r="AP7" s="415">
        <v>213</v>
      </c>
      <c r="AQ7" s="415">
        <v>229</v>
      </c>
      <c r="AR7" s="415">
        <v>192</v>
      </c>
      <c r="AS7" s="415">
        <v>208</v>
      </c>
      <c r="AT7" s="415">
        <v>192</v>
      </c>
      <c r="AU7" s="415">
        <v>162</v>
      </c>
      <c r="AV7" s="415">
        <v>200</v>
      </c>
      <c r="AW7" s="415">
        <v>263</v>
      </c>
      <c r="AX7" s="415">
        <v>280</v>
      </c>
      <c r="AY7" s="415">
        <v>278</v>
      </c>
      <c r="AZ7" s="415">
        <v>281</v>
      </c>
      <c r="BA7" s="415">
        <v>298</v>
      </c>
    </row>
    <row r="8" spans="1:53" s="410" customFormat="1" ht="13.8" x14ac:dyDescent="0.3">
      <c r="A8" s="418" t="s">
        <v>11</v>
      </c>
      <c r="B8" s="419">
        <f>SUM('MF QUOTIDIEN'!B8:G8)</f>
        <v>220.25447541097014</v>
      </c>
      <c r="C8" s="419">
        <f>SUM('MF QUOTIDIEN'!H8:N8)</f>
        <v>210.60358180134023</v>
      </c>
      <c r="D8" s="419">
        <f>SUM('MF QUOTIDIEN'!O8:U8)</f>
        <v>181.58179598378666</v>
      </c>
      <c r="E8" s="419">
        <f>SUM('MF QUOTIDIEN'!V8:AB8)</f>
        <v>201.78390218131858</v>
      </c>
      <c r="F8" s="420">
        <f>SUM('MF QUOTIDIEN'!AC8:AI8)</f>
        <v>159.75273812343815</v>
      </c>
      <c r="G8" s="420">
        <f>SUM('MF QUOTIDIEN'!AJ8:AP8)</f>
        <v>179.59052565541649</v>
      </c>
      <c r="H8" s="420">
        <f>SUM('MF QUOTIDIEN'!AQ8:AW8)</f>
        <v>225.80269337142187</v>
      </c>
      <c r="I8" s="420">
        <f>SUM('MF QUOTIDIEN'!AX8:BD8)</f>
        <v>186.41868535419277</v>
      </c>
      <c r="J8" s="420">
        <f>SUM('MF QUOTIDIEN'!BE8:BK8)</f>
        <v>216.29827753848582</v>
      </c>
      <c r="K8" s="420">
        <f>SUM('MF QUOTIDIEN'!BL8:BR8)</f>
        <v>235.12978967660749</v>
      </c>
      <c r="L8" s="420">
        <f>SUM('MF QUOTIDIEN'!BS8:BY8)</f>
        <v>241.42165933367812</v>
      </c>
      <c r="M8" s="420">
        <f>SUM('MF QUOTIDIEN'!BZ8:CF8)</f>
        <v>292.30783890663804</v>
      </c>
      <c r="N8" s="420">
        <f>SUM('MF QUOTIDIEN'!CG8:CM8)</f>
        <v>160.68878043252511</v>
      </c>
      <c r="O8" s="420">
        <f>SUM('MF QUOTIDIEN'!CN8:CT8)</f>
        <v>152.38034072587391</v>
      </c>
      <c r="P8" s="420">
        <f>SUM('MF QUOTIDIEN'!CU8:DA8)</f>
        <v>230.13927668994182</v>
      </c>
      <c r="Q8" s="420">
        <f>SUM('MF QUOTIDIEN'!DB8:DH8)</f>
        <v>227.48767397210372</v>
      </c>
      <c r="R8" s="420">
        <f>SUM('MF QUOTIDIEN'!DI8:DO8)</f>
        <v>223.93507548017351</v>
      </c>
      <c r="S8" s="420">
        <f>SUM('MF QUOTIDIEN'!DP8:DV8)</f>
        <v>227.15269942795598</v>
      </c>
      <c r="T8" s="420">
        <f>SUM('MF QUOTIDIEN'!DW8:EC8)</f>
        <v>361.85846317753828</v>
      </c>
      <c r="U8" s="420">
        <f>SUM('MF QUOTIDIEN'!ED8:EJ8)</f>
        <v>996.71331118552837</v>
      </c>
      <c r="V8" s="420">
        <f>SUM('MF QUOTIDIEN'!EK8:EQ8)</f>
        <v>193.61785899195695</v>
      </c>
      <c r="W8" s="420">
        <f>SUM('MF QUOTIDIEN'!ER8:EX8)</f>
        <v>427.42385344712267</v>
      </c>
      <c r="X8" s="420">
        <f>SUM('MF QUOTIDIEN'!EY8:FE8)</f>
        <v>296.62142515014773</v>
      </c>
      <c r="Y8" s="420">
        <f>SUM('MF QUOTIDIEN'!FF8:FL8)</f>
        <v>233.2525208713044</v>
      </c>
      <c r="Z8" s="420">
        <f>SUM('MF QUOTIDIEN'!FG8:FM8)</f>
        <v>238.99286169776681</v>
      </c>
      <c r="AA8" s="420">
        <f>SUM('MF QUOTIDIEN'!FH8:FN8)</f>
        <v>252.86134415683335</v>
      </c>
      <c r="AB8" s="420">
        <f>SUM('MF QUOTIDIEN'!FI8:FO8)</f>
        <v>239.948160147848</v>
      </c>
      <c r="AC8" s="420">
        <f>SUM('MF QUOTIDIEN'!FJ8:FP8)</f>
        <v>237.24970476461462</v>
      </c>
      <c r="AD8" s="420"/>
      <c r="AE8" s="420"/>
      <c r="AF8" s="420"/>
      <c r="AG8" s="420"/>
      <c r="AH8" s="420"/>
      <c r="AI8" s="420"/>
      <c r="AJ8" s="420"/>
      <c r="AK8" s="420"/>
      <c r="AL8" s="419"/>
      <c r="AM8" s="419"/>
      <c r="AN8" s="419"/>
      <c r="AO8" s="419"/>
      <c r="AP8" s="419"/>
      <c r="AQ8" s="419"/>
      <c r="AR8" s="419"/>
      <c r="AS8" s="419"/>
      <c r="AT8" s="419"/>
      <c r="AU8" s="419"/>
      <c r="AV8" s="419"/>
      <c r="AW8" s="419"/>
      <c r="AX8" s="419"/>
      <c r="AY8" s="419"/>
      <c r="AZ8" s="419"/>
      <c r="BA8" s="419"/>
    </row>
    <row r="9" spans="1:53" s="410" customFormat="1" ht="13.8" x14ac:dyDescent="0.3">
      <c r="A9" s="12" t="s">
        <v>12</v>
      </c>
      <c r="B9" s="54">
        <f t="shared" ref="B9:AG9" si="13">(B6-B7)/B7</f>
        <v>8.8607594936708861E-2</v>
      </c>
      <c r="C9" s="54">
        <f t="shared" si="13"/>
        <v>0.40298507462686567</v>
      </c>
      <c r="D9" s="411">
        <f t="shared" si="13"/>
        <v>0.48128342245989303</v>
      </c>
      <c r="E9" s="411">
        <f t="shared" si="13"/>
        <v>0.25789473684210529</v>
      </c>
      <c r="F9" s="54">
        <f t="shared" si="13"/>
        <v>0.39130434782608697</v>
      </c>
      <c r="G9" s="54">
        <f t="shared" si="13"/>
        <v>0.3619631901840491</v>
      </c>
      <c r="H9" s="54">
        <f t="shared" si="13"/>
        <v>0.23214285714285715</v>
      </c>
      <c r="I9" s="54">
        <f t="shared" si="13"/>
        <v>0.5</v>
      </c>
      <c r="J9" s="54">
        <f t="shared" si="13"/>
        <v>0.28494623655913981</v>
      </c>
      <c r="K9" s="54">
        <f t="shared" si="13"/>
        <v>0.21212121212121213</v>
      </c>
      <c r="L9" s="54">
        <f t="shared" si="13"/>
        <v>0.24096385542168675</v>
      </c>
      <c r="M9" s="54">
        <f t="shared" si="13"/>
        <v>0.15</v>
      </c>
      <c r="N9" s="54">
        <f t="shared" si="13"/>
        <v>0.58333333333333337</v>
      </c>
      <c r="O9" s="54">
        <f t="shared" si="13"/>
        <v>-1.1560693641618497E-2</v>
      </c>
      <c r="P9" s="54">
        <f t="shared" si="13"/>
        <v>0.11363636363636363</v>
      </c>
      <c r="Q9" s="54">
        <f t="shared" si="13"/>
        <v>-2.1276595744680851E-2</v>
      </c>
      <c r="R9" s="54">
        <f t="shared" si="13"/>
        <v>0.34343434343434343</v>
      </c>
      <c r="S9" s="54">
        <f t="shared" si="13"/>
        <v>6.8273092369477914E-2</v>
      </c>
      <c r="T9" s="54">
        <f t="shared" si="13"/>
        <v>-7.1588366890380312E-2</v>
      </c>
      <c r="U9" s="54">
        <f t="shared" si="13"/>
        <v>0.44803695150115475</v>
      </c>
      <c r="V9" s="54">
        <f t="shared" si="13"/>
        <v>0.32984293193717279</v>
      </c>
      <c r="W9" s="54">
        <f t="shared" si="13"/>
        <v>0.15561224489795919</v>
      </c>
      <c r="X9" s="54">
        <f t="shared" si="13"/>
        <v>0.21691176470588236</v>
      </c>
      <c r="Y9" s="54">
        <f t="shared" si="13"/>
        <v>0.22222222222222221</v>
      </c>
      <c r="Z9" s="54">
        <f t="shared" si="13"/>
        <v>0.21875</v>
      </c>
      <c r="AA9" s="54">
        <f t="shared" si="13"/>
        <v>0.81111111111111112</v>
      </c>
      <c r="AB9" s="54">
        <f t="shared" si="13"/>
        <v>0.59473684210526312</v>
      </c>
      <c r="AC9" s="54">
        <f t="shared" si="13"/>
        <v>0.3632075471698113</v>
      </c>
      <c r="AD9" s="54">
        <f t="shared" si="13"/>
        <v>-6.1403508771929821E-2</v>
      </c>
      <c r="AE9" s="54">
        <f t="shared" si="13"/>
        <v>-4.9773755656108594E-2</v>
      </c>
      <c r="AF9" s="54">
        <f t="shared" si="13"/>
        <v>-1</v>
      </c>
      <c r="AG9" s="54">
        <f t="shared" si="13"/>
        <v>-1</v>
      </c>
      <c r="AH9" s="54">
        <f t="shared" ref="AH9:BA9" si="14">(AH6-AH7)/AH7</f>
        <v>-1</v>
      </c>
      <c r="AI9" s="54">
        <f t="shared" si="14"/>
        <v>-1</v>
      </c>
      <c r="AJ9" s="54">
        <f t="shared" si="14"/>
        <v>-1</v>
      </c>
      <c r="AK9" s="411">
        <f t="shared" si="14"/>
        <v>-1</v>
      </c>
      <c r="AL9" s="54">
        <f t="shared" si="14"/>
        <v>-1</v>
      </c>
      <c r="AM9" s="54">
        <f t="shared" si="14"/>
        <v>-1</v>
      </c>
      <c r="AN9" s="54">
        <f t="shared" si="14"/>
        <v>-1</v>
      </c>
      <c r="AO9" s="54">
        <f t="shared" si="14"/>
        <v>-1</v>
      </c>
      <c r="AP9" s="54">
        <f t="shared" si="14"/>
        <v>-1</v>
      </c>
      <c r="AQ9" s="54">
        <f t="shared" si="14"/>
        <v>-1</v>
      </c>
      <c r="AR9" s="54">
        <f t="shared" si="14"/>
        <v>-1</v>
      </c>
      <c r="AS9" s="54">
        <f t="shared" si="14"/>
        <v>-1</v>
      </c>
      <c r="AT9" s="54">
        <f t="shared" si="14"/>
        <v>-1</v>
      </c>
      <c r="AU9" s="54">
        <f t="shared" si="14"/>
        <v>-1</v>
      </c>
      <c r="AV9" s="54">
        <f t="shared" si="14"/>
        <v>-1</v>
      </c>
      <c r="AW9" s="54">
        <f t="shared" si="14"/>
        <v>-1</v>
      </c>
      <c r="AX9" s="54">
        <f t="shared" si="14"/>
        <v>-1</v>
      </c>
      <c r="AY9" s="54">
        <f t="shared" si="14"/>
        <v>-1</v>
      </c>
      <c r="AZ9" s="54">
        <f t="shared" si="14"/>
        <v>-1</v>
      </c>
      <c r="BA9" s="54">
        <f t="shared" si="14"/>
        <v>-1</v>
      </c>
    </row>
    <row r="10" spans="1:53" s="410" customFormat="1" ht="13.8" x14ac:dyDescent="0.3">
      <c r="A10" s="12" t="s">
        <v>13</v>
      </c>
      <c r="B10" s="51">
        <f t="shared" ref="B10:AG10" si="15">(B6-B8)/B8</f>
        <v>0.17137233883035038</v>
      </c>
      <c r="C10" s="51">
        <f t="shared" si="15"/>
        <v>0.33900856570429622</v>
      </c>
      <c r="D10" s="253">
        <f t="shared" si="15"/>
        <v>0.52548331455391695</v>
      </c>
      <c r="E10" s="253">
        <f t="shared" si="15"/>
        <v>0.18443541539423622</v>
      </c>
      <c r="F10" s="51">
        <f t="shared" si="15"/>
        <v>0.40216689010312373</v>
      </c>
      <c r="G10" s="51">
        <f t="shared" si="15"/>
        <v>0.23614538790289707</v>
      </c>
      <c r="H10" s="51">
        <f t="shared" si="15"/>
        <v>0.22230605790874602</v>
      </c>
      <c r="I10" s="51">
        <f t="shared" si="15"/>
        <v>0.46444547380700596</v>
      </c>
      <c r="J10" s="51">
        <f t="shared" si="15"/>
        <v>0.10495563219394975</v>
      </c>
      <c r="K10" s="51">
        <f t="shared" si="15"/>
        <v>0.19083166954347233</v>
      </c>
      <c r="L10" s="51">
        <f t="shared" si="15"/>
        <v>0.27991830083861391</v>
      </c>
      <c r="M10" s="51">
        <f t="shared" si="15"/>
        <v>0.10157839490184017</v>
      </c>
      <c r="N10" s="51">
        <f t="shared" si="15"/>
        <v>0.41889184413680691</v>
      </c>
      <c r="O10" s="51">
        <f t="shared" si="15"/>
        <v>0.12219200446350301</v>
      </c>
      <c r="P10" s="51">
        <f t="shared" si="15"/>
        <v>6.4572738403447238E-2</v>
      </c>
      <c r="Q10" s="51">
        <f t="shared" si="15"/>
        <v>1.1043789687718903E-2</v>
      </c>
      <c r="R10" s="51">
        <f t="shared" si="15"/>
        <v>0.18784428669617137</v>
      </c>
      <c r="S10" s="51">
        <f t="shared" si="15"/>
        <v>0.17101844120661605</v>
      </c>
      <c r="T10" s="51">
        <f t="shared" si="15"/>
        <v>0.14685724455859675</v>
      </c>
      <c r="U10" s="51">
        <f t="shared" si="15"/>
        <v>0.25813509855551658</v>
      </c>
      <c r="V10" s="51">
        <f t="shared" si="15"/>
        <v>0.31186245588301531</v>
      </c>
      <c r="W10" s="51">
        <f t="shared" si="15"/>
        <v>5.983790176100081E-2</v>
      </c>
      <c r="X10" s="51">
        <f t="shared" si="15"/>
        <v>0.11590051134185628</v>
      </c>
      <c r="Y10" s="51">
        <f t="shared" si="15"/>
        <v>0.1318205651704846</v>
      </c>
      <c r="Z10" s="51">
        <f t="shared" si="15"/>
        <v>-2.0891258685712732E-2</v>
      </c>
      <c r="AA10" s="51">
        <f t="shared" si="15"/>
        <v>0.28924411553314977</v>
      </c>
      <c r="AB10" s="51">
        <f t="shared" si="15"/>
        <v>0.26277275813784767</v>
      </c>
      <c r="AC10" s="51">
        <f t="shared" si="15"/>
        <v>0.21812585725545588</v>
      </c>
      <c r="AD10" s="51" t="e">
        <f t="shared" si="15"/>
        <v>#DIV/0!</v>
      </c>
      <c r="AE10" s="51" t="e">
        <f t="shared" si="15"/>
        <v>#DIV/0!</v>
      </c>
      <c r="AF10" s="51" t="e">
        <f t="shared" si="15"/>
        <v>#DIV/0!</v>
      </c>
      <c r="AG10" s="51" t="e">
        <f t="shared" si="15"/>
        <v>#DIV/0!</v>
      </c>
      <c r="AH10" s="51" t="e">
        <f t="shared" ref="AH10:BA10" si="16">(AH6-AH8)/AH8</f>
        <v>#DIV/0!</v>
      </c>
      <c r="AI10" s="51" t="e">
        <f t="shared" si="16"/>
        <v>#DIV/0!</v>
      </c>
      <c r="AJ10" s="51" t="e">
        <f t="shared" si="16"/>
        <v>#DIV/0!</v>
      </c>
      <c r="AK10" s="253" t="e">
        <f t="shared" si="16"/>
        <v>#DIV/0!</v>
      </c>
      <c r="AL10" s="51" t="e">
        <f t="shared" si="16"/>
        <v>#DIV/0!</v>
      </c>
      <c r="AM10" s="51" t="e">
        <f t="shared" si="16"/>
        <v>#DIV/0!</v>
      </c>
      <c r="AN10" s="51" t="e">
        <f t="shared" si="16"/>
        <v>#DIV/0!</v>
      </c>
      <c r="AO10" s="51" t="e">
        <f t="shared" si="16"/>
        <v>#DIV/0!</v>
      </c>
      <c r="AP10" s="51" t="e">
        <f t="shared" si="16"/>
        <v>#DIV/0!</v>
      </c>
      <c r="AQ10" s="51" t="e">
        <f t="shared" si="16"/>
        <v>#DIV/0!</v>
      </c>
      <c r="AR10" s="51" t="e">
        <f t="shared" si="16"/>
        <v>#DIV/0!</v>
      </c>
      <c r="AS10" s="51" t="e">
        <f t="shared" si="16"/>
        <v>#DIV/0!</v>
      </c>
      <c r="AT10" s="51" t="e">
        <f t="shared" si="16"/>
        <v>#DIV/0!</v>
      </c>
      <c r="AU10" s="51" t="e">
        <f t="shared" si="16"/>
        <v>#DIV/0!</v>
      </c>
      <c r="AV10" s="51" t="e">
        <f t="shared" si="16"/>
        <v>#DIV/0!</v>
      </c>
      <c r="AW10" s="51" t="e">
        <f t="shared" si="16"/>
        <v>#DIV/0!</v>
      </c>
      <c r="AX10" s="51" t="e">
        <f t="shared" si="16"/>
        <v>#DIV/0!</v>
      </c>
      <c r="AY10" s="51" t="e">
        <f t="shared" si="16"/>
        <v>#DIV/0!</v>
      </c>
      <c r="AZ10" s="51" t="e">
        <f t="shared" si="16"/>
        <v>#DIV/0!</v>
      </c>
      <c r="BA10" s="51" t="e">
        <f t="shared" si="16"/>
        <v>#DIV/0!</v>
      </c>
    </row>
    <row r="11" spans="1:53" s="410" customFormat="1" ht="13.8" x14ac:dyDescent="0.3">
      <c r="A11" s="16" t="s">
        <v>14</v>
      </c>
      <c r="B11" s="52">
        <f t="shared" ref="B11:AG11" si="17">B6/B3</f>
        <v>2.5763930497303775E-2</v>
      </c>
      <c r="C11" s="52">
        <f t="shared" si="17"/>
        <v>2.0865704772475027E-2</v>
      </c>
      <c r="D11" s="254">
        <f t="shared" si="17"/>
        <v>2.5099673794853207E-2</v>
      </c>
      <c r="E11" s="254">
        <f t="shared" si="17"/>
        <v>2.4333129708816941E-2</v>
      </c>
      <c r="F11" s="52">
        <f t="shared" si="17"/>
        <v>2.2840827980014276E-2</v>
      </c>
      <c r="G11" s="52">
        <f t="shared" si="17"/>
        <v>2.050050789546588E-2</v>
      </c>
      <c r="H11" s="52">
        <f t="shared" si="17"/>
        <v>2.735652691049658E-2</v>
      </c>
      <c r="I11" s="52">
        <f t="shared" si="17"/>
        <v>2.4997710832341362E-2</v>
      </c>
      <c r="J11" s="52">
        <f t="shared" si="17"/>
        <v>2.0206290158944876E-2</v>
      </c>
      <c r="K11" s="52">
        <f t="shared" si="17"/>
        <v>2.2664723976040149E-2</v>
      </c>
      <c r="L11" s="52">
        <f t="shared" si="17"/>
        <v>2.3804021261844235E-2</v>
      </c>
      <c r="M11" s="52">
        <f t="shared" si="17"/>
        <v>2.5005824337966918E-2</v>
      </c>
      <c r="N11" s="52">
        <f t="shared" si="17"/>
        <v>1.9525563072707031E-2</v>
      </c>
      <c r="O11" s="52">
        <f t="shared" si="17"/>
        <v>1.7201488783824565E-2</v>
      </c>
      <c r="P11" s="52">
        <f>P6/P3</f>
        <v>2.5107604017216643E-2</v>
      </c>
      <c r="Q11" s="52">
        <f t="shared" si="17"/>
        <v>1.6728489344679614E-2</v>
      </c>
      <c r="R11" s="52">
        <f t="shared" si="17"/>
        <v>1.9804928895837987E-2</v>
      </c>
      <c r="S11" s="52">
        <f t="shared" si="17"/>
        <v>1.8949918073662465E-2</v>
      </c>
      <c r="T11" s="52">
        <f t="shared" si="17"/>
        <v>2.5763595728830396E-2</v>
      </c>
      <c r="U11" s="52">
        <f t="shared" si="17"/>
        <v>2.7864189849791131E-2</v>
      </c>
      <c r="V11" s="52">
        <f t="shared" si="17"/>
        <v>1.9407090464547676E-2</v>
      </c>
      <c r="W11" s="52">
        <f t="shared" si="17"/>
        <v>2.6640790402258294E-2</v>
      </c>
      <c r="X11" s="52">
        <f t="shared" si="17"/>
        <v>2.4350768778047524E-2</v>
      </c>
      <c r="Y11" s="52">
        <f t="shared" si="17"/>
        <v>2.0972354623450904E-2</v>
      </c>
      <c r="Z11" s="52">
        <f t="shared" si="17"/>
        <v>1.8772563176895306E-2</v>
      </c>
      <c r="AA11" s="52">
        <f t="shared" si="17"/>
        <v>2.6007179896290387E-2</v>
      </c>
      <c r="AB11" s="52">
        <f t="shared" si="17"/>
        <v>2.4300264656347742E-2</v>
      </c>
      <c r="AC11" s="52">
        <f t="shared" si="17"/>
        <v>2.8341669118368149E-2</v>
      </c>
      <c r="AD11" s="52" t="e">
        <f t="shared" si="17"/>
        <v>#DIV/0!</v>
      </c>
      <c r="AE11" s="52" t="e">
        <f t="shared" si="17"/>
        <v>#DIV/0!</v>
      </c>
      <c r="AF11" s="52" t="e">
        <f t="shared" si="17"/>
        <v>#DIV/0!</v>
      </c>
      <c r="AG11" s="52" t="e">
        <f t="shared" si="17"/>
        <v>#DIV/0!</v>
      </c>
      <c r="AH11" s="52" t="e">
        <f t="shared" ref="AH11:BA11" si="18">AH6/AH3</f>
        <v>#DIV/0!</v>
      </c>
      <c r="AI11" s="52" t="e">
        <f t="shared" si="18"/>
        <v>#DIV/0!</v>
      </c>
      <c r="AJ11" s="52" t="e">
        <f t="shared" si="18"/>
        <v>#DIV/0!</v>
      </c>
      <c r="AK11" s="254" t="e">
        <f t="shared" si="18"/>
        <v>#DIV/0!</v>
      </c>
      <c r="AL11" s="52" t="e">
        <f t="shared" si="18"/>
        <v>#DIV/0!</v>
      </c>
      <c r="AM11" s="52" t="e">
        <f t="shared" si="18"/>
        <v>#DIV/0!</v>
      </c>
      <c r="AN11" s="52" t="e">
        <f t="shared" si="18"/>
        <v>#DIV/0!</v>
      </c>
      <c r="AO11" s="52" t="e">
        <f t="shared" si="18"/>
        <v>#DIV/0!</v>
      </c>
      <c r="AP11" s="52" t="e">
        <f t="shared" si="18"/>
        <v>#DIV/0!</v>
      </c>
      <c r="AQ11" s="52" t="e">
        <f t="shared" si="18"/>
        <v>#DIV/0!</v>
      </c>
      <c r="AR11" s="52" t="e">
        <f t="shared" si="18"/>
        <v>#DIV/0!</v>
      </c>
      <c r="AS11" s="52" t="e">
        <f t="shared" si="18"/>
        <v>#DIV/0!</v>
      </c>
      <c r="AT11" s="52" t="e">
        <f t="shared" si="18"/>
        <v>#DIV/0!</v>
      </c>
      <c r="AU11" s="52" t="e">
        <f t="shared" si="18"/>
        <v>#DIV/0!</v>
      </c>
      <c r="AV11" s="52" t="e">
        <f t="shared" si="18"/>
        <v>#DIV/0!</v>
      </c>
      <c r="AW11" s="52" t="e">
        <f t="shared" si="18"/>
        <v>#DIV/0!</v>
      </c>
      <c r="AX11" s="52" t="e">
        <f t="shared" si="18"/>
        <v>#DIV/0!</v>
      </c>
      <c r="AY11" s="52" t="e">
        <f t="shared" si="18"/>
        <v>#DIV/0!</v>
      </c>
      <c r="AZ11" s="52" t="e">
        <f t="shared" si="18"/>
        <v>#DIV/0!</v>
      </c>
      <c r="BA11" s="52" t="e">
        <f t="shared" si="18"/>
        <v>#DIV/0!</v>
      </c>
    </row>
    <row r="12" spans="1:53" s="410" customFormat="1" ht="13.8" x14ac:dyDescent="0.3">
      <c r="A12" s="18" t="s">
        <v>8</v>
      </c>
      <c r="B12" s="51">
        <f t="shared" ref="B12:AG12" si="19">B7/B4</f>
        <v>2.8685548293391431E-2</v>
      </c>
      <c r="C12" s="51">
        <f t="shared" si="19"/>
        <v>2.3533544081489288E-2</v>
      </c>
      <c r="D12" s="253">
        <f t="shared" si="19"/>
        <v>2.3433583959899751E-2</v>
      </c>
      <c r="E12" s="253">
        <f t="shared" si="19"/>
        <v>2.2565320665083134E-2</v>
      </c>
      <c r="F12" s="51">
        <f t="shared" si="19"/>
        <v>1.8910030537937515E-2</v>
      </c>
      <c r="G12" s="51">
        <f t="shared" si="19"/>
        <v>1.9176470588235295E-2</v>
      </c>
      <c r="H12" s="51">
        <f t="shared" si="19"/>
        <v>2.7000964320154291E-2</v>
      </c>
      <c r="I12" s="51">
        <f t="shared" si="19"/>
        <v>1.974397917118681E-2</v>
      </c>
      <c r="J12" s="51">
        <f t="shared" si="19"/>
        <v>1.8084589207583861E-2</v>
      </c>
      <c r="K12" s="51">
        <f t="shared" si="19"/>
        <v>2.1093964021550542E-2</v>
      </c>
      <c r="L12" s="51">
        <f t="shared" si="19"/>
        <v>2.537191766863664E-2</v>
      </c>
      <c r="M12" s="51">
        <f t="shared" si="19"/>
        <v>2.3499790180444818E-2</v>
      </c>
      <c r="N12" s="51">
        <f t="shared" si="19"/>
        <v>1.7245508982035928E-2</v>
      </c>
      <c r="O12" s="51">
        <f t="shared" si="19"/>
        <v>2.2322580645161291E-2</v>
      </c>
      <c r="P12" s="51">
        <f t="shared" si="19"/>
        <v>2.693767601322395E-2</v>
      </c>
      <c r="Q12" s="51">
        <f t="shared" si="19"/>
        <v>2.6643990929705215E-2</v>
      </c>
      <c r="R12" s="51">
        <f t="shared" si="19"/>
        <v>2.0700470465237847E-2</v>
      </c>
      <c r="S12" s="51">
        <f t="shared" si="19"/>
        <v>2.3177883272828818E-2</v>
      </c>
      <c r="T12" s="51">
        <f t="shared" si="19"/>
        <v>3.0568282842098064E-2</v>
      </c>
      <c r="U12" s="51">
        <f t="shared" si="19"/>
        <v>2.9909511639151759E-2</v>
      </c>
      <c r="V12" s="51">
        <f t="shared" si="19"/>
        <v>1.9715111478117258E-2</v>
      </c>
      <c r="W12" s="51">
        <f t="shared" si="19"/>
        <v>2.7116768123962368E-2</v>
      </c>
      <c r="X12" s="51">
        <f t="shared" si="19"/>
        <v>2.3269740781931732E-2</v>
      </c>
      <c r="Y12" s="51">
        <f t="shared" si="19"/>
        <v>2.317596566523605E-2</v>
      </c>
      <c r="Z12" s="51">
        <f t="shared" si="19"/>
        <v>1.9486450827159239E-2</v>
      </c>
      <c r="AA12" s="51">
        <f t="shared" si="19"/>
        <v>1.8354236769654329E-2</v>
      </c>
      <c r="AB12" s="51">
        <f t="shared" si="19"/>
        <v>2.0148462354188761E-2</v>
      </c>
      <c r="AC12" s="51">
        <f t="shared" si="19"/>
        <v>2.0333780932284672E-2</v>
      </c>
      <c r="AD12" s="51">
        <f t="shared" si="19"/>
        <v>2.2736338252891904E-2</v>
      </c>
      <c r="AE12" s="51">
        <f t="shared" si="19"/>
        <v>2.0014490128599891E-2</v>
      </c>
      <c r="AF12" s="51">
        <f t="shared" si="19"/>
        <v>1.3663470974560278E-2</v>
      </c>
      <c r="AG12" s="51">
        <f t="shared" si="19"/>
        <v>2.0635377675400711E-2</v>
      </c>
      <c r="AH12" s="51">
        <f t="shared" ref="AH12:BA12" si="20">AH7/AH4</f>
        <v>2.5888850535036246E-2</v>
      </c>
      <c r="AI12" s="51">
        <f t="shared" si="20"/>
        <v>3.7277824167958967E-2</v>
      </c>
      <c r="AJ12" s="51">
        <f t="shared" si="20"/>
        <v>2.514792899408284E-2</v>
      </c>
      <c r="AK12" s="253">
        <f t="shared" si="20"/>
        <v>2.2040360829535942E-2</v>
      </c>
      <c r="AL12" s="51">
        <f t="shared" si="20"/>
        <v>2.4151436031331592E-2</v>
      </c>
      <c r="AM12" s="51">
        <f t="shared" si="20"/>
        <v>2.3702370237023703E-2</v>
      </c>
      <c r="AN12" s="51">
        <f t="shared" si="20"/>
        <v>2.6272397493679236E-2</v>
      </c>
      <c r="AO12" s="51">
        <f t="shared" si="20"/>
        <v>2.5663804165432829E-2</v>
      </c>
      <c r="AP12" s="51">
        <f t="shared" si="20"/>
        <v>2.7311193742787537E-2</v>
      </c>
      <c r="AQ12" s="51">
        <f t="shared" si="20"/>
        <v>2.8998353805242499E-2</v>
      </c>
      <c r="AR12" s="51">
        <f t="shared" si="20"/>
        <v>2.6016260162601626E-2</v>
      </c>
      <c r="AS12" s="51">
        <f t="shared" si="20"/>
        <v>2.704108164326573E-2</v>
      </c>
      <c r="AT12" s="51">
        <f t="shared" si="20"/>
        <v>2.6718619537990537E-2</v>
      </c>
      <c r="AU12" s="51">
        <f t="shared" si="20"/>
        <v>2.0594965675057208E-2</v>
      </c>
      <c r="AV12" s="51">
        <f t="shared" si="20"/>
        <v>2.5873221216041398E-2</v>
      </c>
      <c r="AW12" s="51">
        <f t="shared" si="20"/>
        <v>2.8633641807294503E-2</v>
      </c>
      <c r="AX12" s="51">
        <f t="shared" si="20"/>
        <v>2.8092705929567571E-2</v>
      </c>
      <c r="AY12" s="51">
        <f t="shared" si="20"/>
        <v>2.5124265702666064E-2</v>
      </c>
      <c r="AZ12" s="51">
        <f t="shared" si="20"/>
        <v>2.8882721759687532E-2</v>
      </c>
      <c r="BA12" s="51">
        <f t="shared" si="20"/>
        <v>2.8670386761593229E-2</v>
      </c>
    </row>
    <row r="13" spans="1:53" s="410" customFormat="1" ht="13.8" x14ac:dyDescent="0.3">
      <c r="A13" s="18" t="s">
        <v>9</v>
      </c>
      <c r="B13" s="54">
        <f t="shared" ref="B13:C13" si="21">(B11-B12)/B12</f>
        <v>-0.10184981532184055</v>
      </c>
      <c r="C13" s="54">
        <f t="shared" si="21"/>
        <v>-0.11336326138453133</v>
      </c>
      <c r="D13" s="411">
        <f t="shared" ref="D13:E13" si="22">(D11-D12)/D12</f>
        <v>7.1098379053094005E-2</v>
      </c>
      <c r="E13" s="411">
        <f t="shared" si="22"/>
        <v>7.8341853411782389E-2</v>
      </c>
      <c r="F13" s="54">
        <f t="shared" ref="F13:R13" si="23">(F11-F12)/F12</f>
        <v>0.20786838150212134</v>
      </c>
      <c r="G13" s="54">
        <f t="shared" si="23"/>
        <v>6.9044890254355645E-2</v>
      </c>
      <c r="H13" s="54">
        <f t="shared" si="23"/>
        <v>1.3168514506605496E-2</v>
      </c>
      <c r="I13" s="54">
        <f t="shared" si="23"/>
        <v>0.26609284864023441</v>
      </c>
      <c r="J13" s="54">
        <f t="shared" si="23"/>
        <v>0.11732093701477439</v>
      </c>
      <c r="K13" s="54">
        <f t="shared" si="23"/>
        <v>7.4464901565435865E-2</v>
      </c>
      <c r="L13" s="54">
        <f t="shared" si="23"/>
        <v>-6.1796527454862082E-2</v>
      </c>
      <c r="M13" s="54">
        <f t="shared" si="23"/>
        <v>6.4087132095985044E-2</v>
      </c>
      <c r="N13" s="54">
        <f t="shared" si="23"/>
        <v>0.13221146984099796</v>
      </c>
      <c r="O13" s="54">
        <f t="shared" si="23"/>
        <v>-0.22941307471306138</v>
      </c>
      <c r="P13" s="54">
        <f t="shared" si="23"/>
        <v>-6.7937263597234884E-2</v>
      </c>
      <c r="Q13" s="54">
        <f t="shared" si="23"/>
        <v>-0.37214776161670554</v>
      </c>
      <c r="R13" s="54">
        <f t="shared" si="23"/>
        <v>-4.3261894501563959E-2</v>
      </c>
      <c r="S13" s="54">
        <f t="shared" ref="S13:T13" si="24">(S11-S12)/S12</f>
        <v>-0.18241377564114111</v>
      </c>
      <c r="T13" s="54">
        <f t="shared" si="24"/>
        <v>-0.1571788359224007</v>
      </c>
      <c r="U13" s="54">
        <f t="shared" ref="U13:V13" si="25">(U11-U12)/U12</f>
        <v>-6.8383657146821736E-2</v>
      </c>
      <c r="V13" s="54">
        <f t="shared" si="25"/>
        <v>-1.562359989247176E-2</v>
      </c>
      <c r="W13" s="54">
        <f t="shared" ref="W13:X13" si="26">(W11-W12)/W12</f>
        <v>-1.7552892716719625E-2</v>
      </c>
      <c r="X13" s="54">
        <f t="shared" si="26"/>
        <v>4.6456383259549615E-2</v>
      </c>
      <c r="Y13" s="54">
        <f>(Y11-Y12)/Y12</f>
        <v>-9.5081735691840558E-2</v>
      </c>
      <c r="Z13" s="54">
        <f>(Z11-Z12)/Z12</f>
        <v>-3.6635078219013184E-2</v>
      </c>
      <c r="AA13" s="54">
        <f>(AA11-AA12)/AA12</f>
        <v>0.41695785134955454</v>
      </c>
      <c r="AB13" s="54">
        <f t="shared" ref="AB13:AE13" si="27">(AB11-AB12)/AB12</f>
        <v>0.20606050373346943</v>
      </c>
      <c r="AC13" s="54">
        <f t="shared" si="27"/>
        <v>0.39382189730238831</v>
      </c>
      <c r="AD13" s="54" t="e">
        <f t="shared" si="27"/>
        <v>#DIV/0!</v>
      </c>
      <c r="AE13" s="54" t="e">
        <f t="shared" si="27"/>
        <v>#DIV/0!</v>
      </c>
      <c r="AF13" s="54" t="e">
        <f t="shared" ref="AF13:AG13" si="28">(AF11-AF12)/AF12</f>
        <v>#DIV/0!</v>
      </c>
      <c r="AG13" s="54" t="e">
        <f t="shared" si="28"/>
        <v>#DIV/0!</v>
      </c>
      <c r="AH13" s="54" t="e">
        <f t="shared" ref="AH13:AI13" si="29">(AH11-AH12)/AH12</f>
        <v>#DIV/0!</v>
      </c>
      <c r="AI13" s="54" t="e">
        <f t="shared" si="29"/>
        <v>#DIV/0!</v>
      </c>
      <c r="AJ13" s="54" t="e">
        <f t="shared" ref="AJ13" si="30">(AJ11-AJ12)/AJ12</f>
        <v>#DIV/0!</v>
      </c>
      <c r="AK13" s="411" t="e">
        <f t="shared" ref="AK13:AL13" si="31">(AK11-AK12)/AK12</f>
        <v>#DIV/0!</v>
      </c>
      <c r="AL13" s="54" t="e">
        <f t="shared" si="31"/>
        <v>#DIV/0!</v>
      </c>
      <c r="AM13" s="54" t="e">
        <f t="shared" ref="AM13:AN13" si="32">(AM11-AM12)/AM12</f>
        <v>#DIV/0!</v>
      </c>
      <c r="AN13" s="54" t="e">
        <f t="shared" si="32"/>
        <v>#DIV/0!</v>
      </c>
      <c r="AO13" s="54" t="e">
        <f t="shared" ref="AO13:AP13" si="33">(AO11-AO12)/AO12</f>
        <v>#DIV/0!</v>
      </c>
      <c r="AP13" s="54" t="e">
        <f t="shared" si="33"/>
        <v>#DIV/0!</v>
      </c>
      <c r="AQ13" s="54" t="e">
        <f t="shared" ref="AQ13:AW13" si="34">(AQ11-AQ12)/AQ12</f>
        <v>#DIV/0!</v>
      </c>
      <c r="AR13" s="54" t="e">
        <f t="shared" si="34"/>
        <v>#DIV/0!</v>
      </c>
      <c r="AS13" s="54" t="e">
        <f t="shared" si="34"/>
        <v>#DIV/0!</v>
      </c>
      <c r="AT13" s="54" t="e">
        <f t="shared" si="34"/>
        <v>#DIV/0!</v>
      </c>
      <c r="AU13" s="54" t="e">
        <f t="shared" si="34"/>
        <v>#DIV/0!</v>
      </c>
      <c r="AV13" s="54" t="e">
        <f t="shared" si="34"/>
        <v>#DIV/0!</v>
      </c>
      <c r="AW13" s="54" t="e">
        <f t="shared" si="34"/>
        <v>#DIV/0!</v>
      </c>
      <c r="AX13" s="54" t="e">
        <f t="shared" ref="AX13:BA13" si="35">(AX11-AX12)/AX12</f>
        <v>#DIV/0!</v>
      </c>
      <c r="AY13" s="54" t="e">
        <f t="shared" si="35"/>
        <v>#DIV/0!</v>
      </c>
      <c r="AZ13" s="54" t="e">
        <f t="shared" si="35"/>
        <v>#DIV/0!</v>
      </c>
      <c r="BA13" s="54" t="e">
        <f t="shared" si="35"/>
        <v>#DIV/0!</v>
      </c>
    </row>
    <row r="14" spans="1:53" s="410" customFormat="1" ht="13.8" x14ac:dyDescent="0.3">
      <c r="A14" s="19" t="s">
        <v>15</v>
      </c>
      <c r="B14" s="53">
        <f>SUM('MF QUOTIDIEN'!B14:G14)</f>
        <v>15974.34</v>
      </c>
      <c r="C14" s="53">
        <f>SUM('MF QUOTIDIEN'!H14:N14)</f>
        <v>17294.169999999998</v>
      </c>
      <c r="D14" s="53">
        <f>SUM('MF QUOTIDIEN'!O14:U14)</f>
        <v>16927.22</v>
      </c>
      <c r="E14" s="53">
        <f>SUM('MF QUOTIDIEN'!V14:AB14)</f>
        <v>14383.820000000002</v>
      </c>
      <c r="F14" s="53">
        <f>SUM('MF QUOTIDIEN'!AC14:AI14)</f>
        <v>13355.460000000001</v>
      </c>
      <c r="G14" s="53">
        <f>SUM('MF QUOTIDIEN'!AJ14:AP14)</f>
        <v>12512.160000000002</v>
      </c>
      <c r="H14" s="53">
        <f>SUM('MF QUOTIDIEN'!AQ14:AW14)</f>
        <v>16534.07</v>
      </c>
      <c r="I14" s="53">
        <f>SUM('MF QUOTIDIEN'!AX14:BD14)</f>
        <v>16300.72</v>
      </c>
      <c r="J14" s="53">
        <f>SUM('MF QUOTIDIEN'!BE14:BK14)</f>
        <v>14825.869999999999</v>
      </c>
      <c r="K14" s="53">
        <f>SUM('MF QUOTIDIEN'!BL14:BR14)</f>
        <v>17681.18</v>
      </c>
      <c r="L14" s="53">
        <f>SUM('MF QUOTIDIEN'!BS14:BY14)</f>
        <v>19922.370000000003</v>
      </c>
      <c r="M14" s="53">
        <f>SUM('MF QUOTIDIEN'!BZ14:CF14)</f>
        <v>20933.48</v>
      </c>
      <c r="N14" s="53">
        <f>SUM('MF QUOTIDIEN'!CG14:CM14)</f>
        <v>14928.839999999998</v>
      </c>
      <c r="O14" s="53">
        <f>SUM('MF QUOTIDIEN'!CN14:CT14)</f>
        <v>10115.02</v>
      </c>
      <c r="P14" s="53">
        <f>SUM('MF QUOTIDIEN'!CU14:DA14)</f>
        <v>14795.789999999999</v>
      </c>
      <c r="Q14" s="53">
        <f>SUM('MF QUOTIDIEN'!DB14:DH14)</f>
        <v>14477.080000000002</v>
      </c>
      <c r="R14" s="53">
        <f>SUM('MF QUOTIDIEN'!DI14:DO14)</f>
        <v>15624.84</v>
      </c>
      <c r="S14" s="53">
        <f>SUM('MF QUOTIDIEN'!DP14:DV14)</f>
        <v>17299.66</v>
      </c>
      <c r="T14" s="53">
        <f>SUM('MF QUOTIDIEN'!DW14:EC14)</f>
        <v>27144.25</v>
      </c>
      <c r="U14" s="53">
        <f>SUM('MF QUOTIDIEN'!ED14:EJ14)</f>
        <v>80097.350000000006</v>
      </c>
      <c r="V14" s="53">
        <f>SUM('MF QUOTIDIEN'!EK14:EQ14)</f>
        <v>15144.039999999999</v>
      </c>
      <c r="W14" s="53">
        <f>SUM('MF QUOTIDIEN'!ER14:EX14)</f>
        <v>26896.539999999997</v>
      </c>
      <c r="X14" s="53">
        <f>SUM('MF QUOTIDIEN'!EY14:FE14)</f>
        <v>19579.47</v>
      </c>
      <c r="Y14" s="53">
        <f>SUM('MF QUOTIDIEN'!FF14:FL14)</f>
        <v>15051.519999999999</v>
      </c>
      <c r="Z14" s="53">
        <f>SUM('MF QUOTIDIEN'!FM14:FS14)</f>
        <v>13156.409999999998</v>
      </c>
      <c r="AA14" s="53">
        <f>SUM('MF QUOTIDIEN'!FT14:FZ14)</f>
        <v>17315.79</v>
      </c>
      <c r="AB14" s="53">
        <f>SUM('MF QUOTIDIEN'!GA14:GG14)</f>
        <v>19187.240000000002</v>
      </c>
      <c r="AC14" s="409">
        <f>SUM('MF QUOTIDIEN'!GH$14:GN$14)</f>
        <v>15810.59</v>
      </c>
      <c r="AD14" s="53"/>
      <c r="AE14" s="53"/>
      <c r="AF14" s="53"/>
      <c r="AG14" s="53"/>
      <c r="AH14" s="53"/>
      <c r="AI14" s="53"/>
      <c r="AJ14" s="53"/>
      <c r="AK14" s="255"/>
      <c r="AL14" s="53"/>
      <c r="AM14" s="53"/>
      <c r="AN14" s="53"/>
      <c r="AO14" s="53"/>
      <c r="AP14" s="53"/>
      <c r="AQ14" s="53"/>
      <c r="AR14" s="53"/>
      <c r="AS14" s="53"/>
      <c r="AT14" s="53"/>
      <c r="AU14" s="53"/>
      <c r="AV14" s="53"/>
      <c r="AW14" s="53"/>
      <c r="AX14" s="53"/>
      <c r="AY14" s="53"/>
      <c r="AZ14" s="53"/>
      <c r="BA14" s="53"/>
    </row>
    <row r="15" spans="1:53" s="410" customFormat="1" ht="13.8" x14ac:dyDescent="0.3">
      <c r="A15" s="421" t="s">
        <v>8</v>
      </c>
      <c r="B15" s="422">
        <v>14479</v>
      </c>
      <c r="C15" s="422">
        <v>11979.44</v>
      </c>
      <c r="D15" s="423">
        <v>10234.94</v>
      </c>
      <c r="E15" s="423">
        <v>11358.65</v>
      </c>
      <c r="F15" s="422">
        <v>9131.92</v>
      </c>
      <c r="G15" s="422">
        <v>13728.25</v>
      </c>
      <c r="H15" s="422">
        <v>12036</v>
      </c>
      <c r="I15" s="422">
        <v>9676.6</v>
      </c>
      <c r="J15" s="422">
        <v>11458.560000000001</v>
      </c>
      <c r="K15" s="422">
        <v>14400.689999999999</v>
      </c>
      <c r="L15" s="422">
        <v>14382</v>
      </c>
      <c r="M15" s="422">
        <v>18666</v>
      </c>
      <c r="N15" s="422">
        <f>SUM('MF QUOTIDIEN'!CG15:CM15)</f>
        <v>9975</v>
      </c>
      <c r="O15" s="422">
        <f>SUM('MF QUOTIDIEN'!CN15:CT15)</f>
        <v>10560</v>
      </c>
      <c r="P15" s="422">
        <v>12183</v>
      </c>
      <c r="Q15" s="422">
        <v>12841.75</v>
      </c>
      <c r="R15" s="422">
        <v>12497</v>
      </c>
      <c r="S15" s="422">
        <v>14796</v>
      </c>
      <c r="T15" s="422">
        <v>26878.42</v>
      </c>
      <c r="U15" s="422">
        <v>52795.86</v>
      </c>
      <c r="V15" s="422">
        <v>11686</v>
      </c>
      <c r="W15" s="422">
        <v>21776.589999999997</v>
      </c>
      <c r="X15" s="422">
        <v>16651.13</v>
      </c>
      <c r="Y15" s="422">
        <v>13095.71</v>
      </c>
      <c r="Z15" s="422">
        <v>12501.21</v>
      </c>
      <c r="AA15" s="422">
        <v>10963.150000000001</v>
      </c>
      <c r="AB15" s="422">
        <v>11253.9</v>
      </c>
      <c r="AC15" s="422">
        <v>13401.039999999999</v>
      </c>
      <c r="AD15" s="422">
        <v>13817.7</v>
      </c>
      <c r="AE15" s="422">
        <v>12858.82</v>
      </c>
      <c r="AF15" s="422">
        <v>10064.009999999998</v>
      </c>
      <c r="AG15" s="422">
        <v>13144.96</v>
      </c>
      <c r="AH15" s="422">
        <v>17197.53</v>
      </c>
      <c r="AI15" s="422">
        <v>73045.159999999989</v>
      </c>
      <c r="AJ15" s="422">
        <v>18956.259999999998</v>
      </c>
      <c r="AK15" s="423">
        <v>13791.17</v>
      </c>
      <c r="AL15" s="422">
        <v>14762.490000000002</v>
      </c>
      <c r="AM15" s="422">
        <v>13225.630000000001</v>
      </c>
      <c r="AN15" s="422">
        <v>13187.210000000001</v>
      </c>
      <c r="AO15" s="422">
        <v>15119.16</v>
      </c>
      <c r="AP15" s="422">
        <v>11754.26</v>
      </c>
      <c r="AQ15" s="422">
        <v>12304.9</v>
      </c>
      <c r="AR15" s="422">
        <v>10486.14</v>
      </c>
      <c r="AS15" s="422">
        <v>11601.539999999999</v>
      </c>
      <c r="AT15" s="422">
        <v>12096.14</v>
      </c>
      <c r="AU15" s="422">
        <v>9061.9699999999993</v>
      </c>
      <c r="AV15" s="422">
        <v>12009.340000000002</v>
      </c>
      <c r="AW15" s="422">
        <v>15631.670000000002</v>
      </c>
      <c r="AX15" s="422">
        <v>16991.09</v>
      </c>
      <c r="AY15" s="422">
        <v>16579.240000000002</v>
      </c>
      <c r="AZ15" s="422">
        <v>16510.510000000002</v>
      </c>
      <c r="BA15" s="422">
        <v>17851.88</v>
      </c>
    </row>
    <row r="16" spans="1:53" s="410" customFormat="1" ht="13.8" x14ac:dyDescent="0.3">
      <c r="A16" s="424" t="s">
        <v>16</v>
      </c>
      <c r="B16" s="425">
        <f>SUM('MF QUOTIDIEN'!B16:G16)</f>
        <v>13019.242041542446</v>
      </c>
      <c r="C16" s="425">
        <f>SUM('MF QUOTIDIEN'!H16:N16)</f>
        <v>12448.777720277219</v>
      </c>
      <c r="D16" s="425">
        <f>SUM('MF QUOTIDIEN'!O16:U16)</f>
        <v>10733.299960601629</v>
      </c>
      <c r="E16" s="425">
        <f>SUM('MF QUOTIDIEN'!V16:AB16)</f>
        <v>11927.446457937738</v>
      </c>
      <c r="F16" s="425">
        <f>SUM('MF QUOTIDIEN'!AC16:AI16)</f>
        <v>9212.1848207669791</v>
      </c>
      <c r="G16" s="425">
        <f>SUM('MF QUOTIDIEN'!AJ16:AP16)</f>
        <v>9940.4856109795219</v>
      </c>
      <c r="H16" s="425">
        <f>SUM('MF QUOTIDIEN'!AQ16:AW16)</f>
        <v>12498.367696109824</v>
      </c>
      <c r="I16" s="425">
        <f>SUM('MF QUOTIDIEN'!AX16:BD16)</f>
        <v>10318.429954020143</v>
      </c>
      <c r="J16" s="425">
        <f>SUM('MF QUOTIDIEN'!BE16:BK16)</f>
        <v>12123.846460663945</v>
      </c>
      <c r="K16" s="425">
        <f>SUM('MF QUOTIDIEN'!BL16:BR16)</f>
        <v>14647.905257987793</v>
      </c>
      <c r="L16" s="425">
        <f>SUM('MF QUOTIDIEN'!BS16:BY16)</f>
        <v>15039.870524316391</v>
      </c>
      <c r="M16" s="425">
        <f>SUM('MF QUOTIDIEN'!BZ16:CF16)</f>
        <v>18209.932209613027</v>
      </c>
      <c r="N16" s="425">
        <f>SUM('MF QUOTIDIEN'!CG16:CM16)</f>
        <v>10010.445869213483</v>
      </c>
      <c r="O16" s="425">
        <f>SUM('MF QUOTIDIEN'!CN16:CT16)</f>
        <v>9158.6010501047513</v>
      </c>
      <c r="P16" s="425">
        <f>SUM('MF QUOTIDIEN'!CU16:DA16)</f>
        <v>13722.825532609042</v>
      </c>
      <c r="Q16" s="425">
        <f>SUM('MF QUOTIDIEN'!DB16:DH16)</f>
        <v>13564.714835460605</v>
      </c>
      <c r="R16" s="425">
        <f>SUM('MF QUOTIDIEN'!DI16:DO16)</f>
        <v>13352.879246188941</v>
      </c>
      <c r="S16" s="425">
        <f>SUM('MF QUOTIDIEN'!DP16:DV16)</f>
        <v>13577.403878603456</v>
      </c>
      <c r="T16" s="425">
        <f>SUM('MF QUOTIDIEN'!DW16:EC16)</f>
        <v>21798.353821814904</v>
      </c>
      <c r="U16" s="425">
        <f>SUM('MF QUOTIDIEN'!ED16:EJ16)</f>
        <v>60042.009865816224</v>
      </c>
      <c r="V16" s="425">
        <f>SUM('MF QUOTIDIEN'!EK16:EQ16)</f>
        <v>11663.539825675487</v>
      </c>
      <c r="W16" s="425">
        <f>SUM('MF QUOTIDIEN'!ER16:EX16)</f>
        <v>25844.171977110302</v>
      </c>
      <c r="X16" s="425">
        <f>SUM('MF QUOTIDIEN'!EY16:FE16)</f>
        <v>18165.466496802823</v>
      </c>
      <c r="Y16" s="425">
        <f>SUM('MF QUOTIDIEN'!FF16:FL16)</f>
        <v>14284.675663727494</v>
      </c>
      <c r="Z16" s="425">
        <f>SUM('MF QUOTIDIEN'!FG16:FM16)</f>
        <v>14636.221304473262</v>
      </c>
      <c r="AA16" s="425">
        <f>SUM('MF QUOTIDIEN'!FH16:FN16)</f>
        <v>15485.544489216738</v>
      </c>
      <c r="AB16" s="425">
        <f>SUM('MF QUOTIDIEN'!FI16:FO16)</f>
        <v>14694.724974532206</v>
      </c>
      <c r="AC16" s="425">
        <f>SUM('MF QUOTIDIEN'!FJ16:FP16)</f>
        <v>14529.468197033984</v>
      </c>
      <c r="AD16" s="425"/>
      <c r="AE16" s="425"/>
      <c r="AF16" s="425"/>
      <c r="AG16" s="425"/>
      <c r="AH16" s="425"/>
      <c r="AI16" s="425"/>
      <c r="AJ16" s="425"/>
      <c r="AK16" s="426"/>
      <c r="AL16" s="425"/>
      <c r="AM16" s="425"/>
      <c r="AN16" s="425"/>
      <c r="AO16" s="425"/>
      <c r="AP16" s="425"/>
      <c r="AQ16" s="425"/>
      <c r="AR16" s="425"/>
      <c r="AS16" s="425"/>
      <c r="AT16" s="425"/>
      <c r="AU16" s="425"/>
      <c r="AV16" s="425"/>
      <c r="AW16" s="425"/>
      <c r="AX16" s="425"/>
      <c r="AY16" s="425"/>
      <c r="AZ16" s="425"/>
      <c r="BA16" s="425"/>
    </row>
    <row r="17" spans="1:53" s="410" customFormat="1" ht="13.8" x14ac:dyDescent="0.3">
      <c r="A17" s="45" t="s">
        <v>9</v>
      </c>
      <c r="B17" s="54">
        <f t="shared" ref="B17:AG17" si="36">(B14-B15)/B15</f>
        <v>0.10327646936943161</v>
      </c>
      <c r="C17" s="54">
        <f t="shared" si="36"/>
        <v>0.4436542943576659</v>
      </c>
      <c r="D17" s="411">
        <f t="shared" si="36"/>
        <v>0.65386607053876233</v>
      </c>
      <c r="E17" s="411">
        <f t="shared" si="36"/>
        <v>0.26633182640542685</v>
      </c>
      <c r="F17" s="54">
        <f t="shared" si="36"/>
        <v>0.46250295666190688</v>
      </c>
      <c r="G17" s="54">
        <f t="shared" si="36"/>
        <v>-8.8583031340483911E-2</v>
      </c>
      <c r="H17" s="54">
        <f t="shared" si="36"/>
        <v>0.37371801262878029</v>
      </c>
      <c r="I17" s="54">
        <f t="shared" si="36"/>
        <v>0.68455035859702773</v>
      </c>
      <c r="J17" s="54">
        <f t="shared" si="36"/>
        <v>0.29386851401921332</v>
      </c>
      <c r="K17" s="54">
        <f t="shared" si="36"/>
        <v>0.22780089009623858</v>
      </c>
      <c r="L17" s="54">
        <f t="shared" si="36"/>
        <v>0.38522945348352122</v>
      </c>
      <c r="M17" s="54">
        <f t="shared" si="36"/>
        <v>0.12147648130290366</v>
      </c>
      <c r="N17" s="54">
        <f t="shared" si="36"/>
        <v>0.49662556390977425</v>
      </c>
      <c r="O17" s="54">
        <f t="shared" si="36"/>
        <v>-4.2138257575757537E-2</v>
      </c>
      <c r="P17" s="54">
        <f t="shared" si="36"/>
        <v>0.21446195518345226</v>
      </c>
      <c r="Q17" s="54">
        <f t="shared" si="36"/>
        <v>0.12734479334981616</v>
      </c>
      <c r="R17" s="54">
        <f t="shared" si="36"/>
        <v>0.25028726894454673</v>
      </c>
      <c r="S17" s="54">
        <f t="shared" si="36"/>
        <v>0.16921194917545282</v>
      </c>
      <c r="T17" s="54">
        <f t="shared" si="36"/>
        <v>9.8900902657225297E-3</v>
      </c>
      <c r="U17" s="54">
        <f t="shared" si="36"/>
        <v>0.51711422069836543</v>
      </c>
      <c r="V17" s="54">
        <f t="shared" si="36"/>
        <v>0.29591305836043119</v>
      </c>
      <c r="W17" s="54">
        <f t="shared" si="36"/>
        <v>0.23511256812935366</v>
      </c>
      <c r="X17" s="54">
        <f t="shared" si="36"/>
        <v>0.17586434073843638</v>
      </c>
      <c r="Y17" s="54">
        <f t="shared" si="36"/>
        <v>0.14934738169980855</v>
      </c>
      <c r="Z17" s="54">
        <f t="shared" si="36"/>
        <v>5.2410926622302879E-2</v>
      </c>
      <c r="AA17" s="54">
        <f t="shared" si="36"/>
        <v>0.5794538978304592</v>
      </c>
      <c r="AB17" s="54">
        <f t="shared" si="36"/>
        <v>0.70494139809310574</v>
      </c>
      <c r="AC17" s="54">
        <f t="shared" si="36"/>
        <v>0.17980320930315866</v>
      </c>
      <c r="AD17" s="54">
        <f t="shared" si="36"/>
        <v>-1</v>
      </c>
      <c r="AE17" s="54">
        <f t="shared" si="36"/>
        <v>-1</v>
      </c>
      <c r="AF17" s="54">
        <f t="shared" si="36"/>
        <v>-1</v>
      </c>
      <c r="AG17" s="54">
        <f t="shared" si="36"/>
        <v>-1</v>
      </c>
      <c r="AH17" s="54">
        <f t="shared" ref="AH17:BA17" si="37">(AH14-AH15)/AH15</f>
        <v>-1</v>
      </c>
      <c r="AI17" s="54">
        <f t="shared" si="37"/>
        <v>-1</v>
      </c>
      <c r="AJ17" s="54">
        <f t="shared" si="37"/>
        <v>-1</v>
      </c>
      <c r="AK17" s="411">
        <f t="shared" si="37"/>
        <v>-1</v>
      </c>
      <c r="AL17" s="54">
        <f t="shared" si="37"/>
        <v>-1</v>
      </c>
      <c r="AM17" s="54">
        <f t="shared" si="37"/>
        <v>-1</v>
      </c>
      <c r="AN17" s="54">
        <f t="shared" si="37"/>
        <v>-1</v>
      </c>
      <c r="AO17" s="54">
        <f t="shared" si="37"/>
        <v>-1</v>
      </c>
      <c r="AP17" s="54">
        <f t="shared" si="37"/>
        <v>-1</v>
      </c>
      <c r="AQ17" s="54">
        <f t="shared" si="37"/>
        <v>-1</v>
      </c>
      <c r="AR17" s="54">
        <f t="shared" si="37"/>
        <v>-1</v>
      </c>
      <c r="AS17" s="54">
        <f t="shared" si="37"/>
        <v>-1</v>
      </c>
      <c r="AT17" s="54">
        <f t="shared" si="37"/>
        <v>-1</v>
      </c>
      <c r="AU17" s="54">
        <f t="shared" si="37"/>
        <v>-1</v>
      </c>
      <c r="AV17" s="54">
        <f t="shared" si="37"/>
        <v>-1</v>
      </c>
      <c r="AW17" s="54">
        <f t="shared" si="37"/>
        <v>-1</v>
      </c>
      <c r="AX17" s="54">
        <f t="shared" si="37"/>
        <v>-1</v>
      </c>
      <c r="AY17" s="54">
        <f t="shared" si="37"/>
        <v>-1</v>
      </c>
      <c r="AZ17" s="54">
        <f t="shared" si="37"/>
        <v>-1</v>
      </c>
      <c r="BA17" s="54">
        <f t="shared" si="37"/>
        <v>-1</v>
      </c>
    </row>
    <row r="18" spans="1:53" s="410" customFormat="1" ht="13.8" x14ac:dyDescent="0.3">
      <c r="A18" s="18" t="s">
        <v>13</v>
      </c>
      <c r="B18" s="51">
        <f t="shared" ref="B18:AG18" si="38">(B14-B16)/B16</f>
        <v>0.22697926261976548</v>
      </c>
      <c r="C18" s="51">
        <f t="shared" si="38"/>
        <v>0.38922634724454519</v>
      </c>
      <c r="D18" s="253">
        <f t="shared" si="38"/>
        <v>0.5770750898730298</v>
      </c>
      <c r="E18" s="253">
        <f t="shared" si="38"/>
        <v>0.20594295272879151</v>
      </c>
      <c r="F18" s="51">
        <f t="shared" si="38"/>
        <v>0.44976031851780252</v>
      </c>
      <c r="G18" s="51">
        <f t="shared" si="38"/>
        <v>0.25870711851139339</v>
      </c>
      <c r="H18" s="51">
        <f t="shared" si="38"/>
        <v>0.32289834976981086</v>
      </c>
      <c r="I18" s="51">
        <f t="shared" si="38"/>
        <v>0.57976747166356535</v>
      </c>
      <c r="J18" s="51">
        <f t="shared" si="38"/>
        <v>0.22286850531329494</v>
      </c>
      <c r="K18" s="51">
        <f t="shared" si="38"/>
        <v>0.20707907981300616</v>
      </c>
      <c r="L18" s="51">
        <f t="shared" si="38"/>
        <v>0.32463706837034328</v>
      </c>
      <c r="M18" s="51">
        <f t="shared" si="38"/>
        <v>0.14956386212954767</v>
      </c>
      <c r="N18" s="51">
        <f t="shared" si="38"/>
        <v>0.49132618017672292</v>
      </c>
      <c r="O18" s="51">
        <f t="shared" si="38"/>
        <v>0.10442849783093348</v>
      </c>
      <c r="P18" s="51">
        <f t="shared" si="38"/>
        <v>7.8188304940648795E-2</v>
      </c>
      <c r="Q18" s="51">
        <f t="shared" si="38"/>
        <v>6.7260180225411734E-2</v>
      </c>
      <c r="R18" s="51">
        <f t="shared" si="38"/>
        <v>0.17014762973008254</v>
      </c>
      <c r="S18" s="51">
        <f t="shared" si="38"/>
        <v>0.27415079898023975</v>
      </c>
      <c r="T18" s="51">
        <f t="shared" si="38"/>
        <v>0.24524311431421672</v>
      </c>
      <c r="U18" s="51">
        <f t="shared" si="38"/>
        <v>0.3340217987206639</v>
      </c>
      <c r="V18" s="51">
        <f t="shared" si="38"/>
        <v>0.29840856432476243</v>
      </c>
      <c r="W18" s="51">
        <f t="shared" si="38"/>
        <v>4.0719742300962793E-2</v>
      </c>
      <c r="X18" s="51">
        <f t="shared" si="38"/>
        <v>7.7840197687521387E-2</v>
      </c>
      <c r="Y18" s="51">
        <f t="shared" si="38"/>
        <v>5.3683006483634901E-2</v>
      </c>
      <c r="Z18" s="51">
        <f t="shared" si="38"/>
        <v>-0.10110610339165817</v>
      </c>
      <c r="AA18" s="51">
        <f t="shared" si="38"/>
        <v>0.11819058167814138</v>
      </c>
      <c r="AB18" s="51">
        <f t="shared" si="38"/>
        <v>0.30572297428185186</v>
      </c>
      <c r="AC18" s="51">
        <f t="shared" si="38"/>
        <v>8.8174032634418198E-2</v>
      </c>
      <c r="AD18" s="51" t="e">
        <f t="shared" si="38"/>
        <v>#DIV/0!</v>
      </c>
      <c r="AE18" s="51" t="e">
        <f t="shared" si="38"/>
        <v>#DIV/0!</v>
      </c>
      <c r="AF18" s="51" t="e">
        <f t="shared" si="38"/>
        <v>#DIV/0!</v>
      </c>
      <c r="AG18" s="51" t="e">
        <f t="shared" si="38"/>
        <v>#DIV/0!</v>
      </c>
      <c r="AH18" s="51" t="e">
        <f t="shared" ref="AH18:BA18" si="39">(AH14-AH16)/AH16</f>
        <v>#DIV/0!</v>
      </c>
      <c r="AI18" s="51" t="e">
        <f t="shared" si="39"/>
        <v>#DIV/0!</v>
      </c>
      <c r="AJ18" s="51" t="e">
        <f t="shared" si="39"/>
        <v>#DIV/0!</v>
      </c>
      <c r="AK18" s="253" t="e">
        <f t="shared" si="39"/>
        <v>#DIV/0!</v>
      </c>
      <c r="AL18" s="51" t="e">
        <f t="shared" si="39"/>
        <v>#DIV/0!</v>
      </c>
      <c r="AM18" s="51" t="e">
        <f t="shared" si="39"/>
        <v>#DIV/0!</v>
      </c>
      <c r="AN18" s="51" t="e">
        <f t="shared" si="39"/>
        <v>#DIV/0!</v>
      </c>
      <c r="AO18" s="51" t="e">
        <f t="shared" si="39"/>
        <v>#DIV/0!</v>
      </c>
      <c r="AP18" s="51" t="e">
        <f t="shared" si="39"/>
        <v>#DIV/0!</v>
      </c>
      <c r="AQ18" s="51" t="e">
        <f t="shared" si="39"/>
        <v>#DIV/0!</v>
      </c>
      <c r="AR18" s="51" t="e">
        <f t="shared" si="39"/>
        <v>#DIV/0!</v>
      </c>
      <c r="AS18" s="51" t="e">
        <f t="shared" si="39"/>
        <v>#DIV/0!</v>
      </c>
      <c r="AT18" s="51" t="e">
        <f t="shared" si="39"/>
        <v>#DIV/0!</v>
      </c>
      <c r="AU18" s="51" t="e">
        <f t="shared" si="39"/>
        <v>#DIV/0!</v>
      </c>
      <c r="AV18" s="51" t="e">
        <f t="shared" si="39"/>
        <v>#DIV/0!</v>
      </c>
      <c r="AW18" s="51" t="e">
        <f t="shared" si="39"/>
        <v>#DIV/0!</v>
      </c>
      <c r="AX18" s="51" t="e">
        <f t="shared" si="39"/>
        <v>#DIV/0!</v>
      </c>
      <c r="AY18" s="51" t="e">
        <f t="shared" si="39"/>
        <v>#DIV/0!</v>
      </c>
      <c r="AZ18" s="51" t="e">
        <f t="shared" si="39"/>
        <v>#DIV/0!</v>
      </c>
      <c r="BA18" s="51" t="e">
        <f t="shared" si="39"/>
        <v>#DIV/0!</v>
      </c>
    </row>
    <row r="19" spans="1:53" s="410" customFormat="1" ht="13.8" x14ac:dyDescent="0.3">
      <c r="A19" s="19" t="s">
        <v>17</v>
      </c>
      <c r="B19" s="53">
        <f t="shared" ref="B19:AG19" si="40">B14/B6</f>
        <v>61.916046511627904</v>
      </c>
      <c r="C19" s="53">
        <f t="shared" si="40"/>
        <v>61.326843971631199</v>
      </c>
      <c r="D19" s="255">
        <f t="shared" si="40"/>
        <v>61.109097472924191</v>
      </c>
      <c r="E19" s="255">
        <f t="shared" si="40"/>
        <v>60.183347280334736</v>
      </c>
      <c r="F19" s="53">
        <f t="shared" si="40"/>
        <v>59.622589285714291</v>
      </c>
      <c r="G19" s="53">
        <f t="shared" si="40"/>
        <v>56.361081081081089</v>
      </c>
      <c r="H19" s="53">
        <f t="shared" si="40"/>
        <v>59.90605072463768</v>
      </c>
      <c r="I19" s="53">
        <f t="shared" si="40"/>
        <v>59.709597069597066</v>
      </c>
      <c r="J19" s="53">
        <f t="shared" si="40"/>
        <v>62.032928870292885</v>
      </c>
      <c r="K19" s="53">
        <f t="shared" si="40"/>
        <v>63.147071428571429</v>
      </c>
      <c r="L19" s="53">
        <f t="shared" si="40"/>
        <v>64.47368932038836</v>
      </c>
      <c r="M19" s="53">
        <f t="shared" si="40"/>
        <v>65.010807453416149</v>
      </c>
      <c r="N19" s="53">
        <f t="shared" si="40"/>
        <v>65.477368421052631</v>
      </c>
      <c r="O19" s="53">
        <f t="shared" si="40"/>
        <v>59.152163742690064</v>
      </c>
      <c r="P19" s="53">
        <f t="shared" si="40"/>
        <v>60.390979591836732</v>
      </c>
      <c r="Q19" s="53">
        <f t="shared" si="40"/>
        <v>62.943826086956527</v>
      </c>
      <c r="R19" s="53">
        <f t="shared" si="40"/>
        <v>58.74</v>
      </c>
      <c r="S19" s="53">
        <f t="shared" si="40"/>
        <v>65.03631578947369</v>
      </c>
      <c r="T19" s="53">
        <f t="shared" si="40"/>
        <v>65.407831325301203</v>
      </c>
      <c r="U19" s="53">
        <f t="shared" si="40"/>
        <v>63.87348484848485</v>
      </c>
      <c r="V19" s="53">
        <f t="shared" si="40"/>
        <v>59.622204724409443</v>
      </c>
      <c r="W19" s="53">
        <f t="shared" si="40"/>
        <v>59.374260485651206</v>
      </c>
      <c r="X19" s="53">
        <f t="shared" si="40"/>
        <v>59.152477341389734</v>
      </c>
      <c r="Y19" s="53">
        <f t="shared" si="40"/>
        <v>57.013333333333328</v>
      </c>
      <c r="Z19" s="53">
        <f t="shared" si="40"/>
        <v>56.223974358974353</v>
      </c>
      <c r="AA19" s="53">
        <f t="shared" si="40"/>
        <v>53.115920245398776</v>
      </c>
      <c r="AB19" s="53">
        <f t="shared" si="40"/>
        <v>63.324224422442249</v>
      </c>
      <c r="AC19" s="53">
        <f t="shared" si="40"/>
        <v>54.707923875432527</v>
      </c>
      <c r="AD19" s="53">
        <f t="shared" si="40"/>
        <v>0</v>
      </c>
      <c r="AE19" s="53">
        <f t="shared" si="40"/>
        <v>0</v>
      </c>
      <c r="AF19" s="53" t="e">
        <f t="shared" si="40"/>
        <v>#DIV/0!</v>
      </c>
      <c r="AG19" s="53" t="e">
        <f t="shared" si="40"/>
        <v>#DIV/0!</v>
      </c>
      <c r="AH19" s="53" t="e">
        <f t="shared" ref="AH19:BA19" si="41">AH14/AH6</f>
        <v>#DIV/0!</v>
      </c>
      <c r="AI19" s="53" t="e">
        <f t="shared" si="41"/>
        <v>#DIV/0!</v>
      </c>
      <c r="AJ19" s="53" t="e">
        <f t="shared" si="41"/>
        <v>#DIV/0!</v>
      </c>
      <c r="AK19" s="255" t="e">
        <f t="shared" si="41"/>
        <v>#DIV/0!</v>
      </c>
      <c r="AL19" s="53" t="e">
        <f t="shared" si="41"/>
        <v>#DIV/0!</v>
      </c>
      <c r="AM19" s="53" t="e">
        <f t="shared" si="41"/>
        <v>#DIV/0!</v>
      </c>
      <c r="AN19" s="53" t="e">
        <f t="shared" si="41"/>
        <v>#DIV/0!</v>
      </c>
      <c r="AO19" s="53" t="e">
        <f t="shared" si="41"/>
        <v>#DIV/0!</v>
      </c>
      <c r="AP19" s="53" t="e">
        <f t="shared" si="41"/>
        <v>#DIV/0!</v>
      </c>
      <c r="AQ19" s="53" t="e">
        <f t="shared" si="41"/>
        <v>#DIV/0!</v>
      </c>
      <c r="AR19" s="53" t="e">
        <f t="shared" si="41"/>
        <v>#DIV/0!</v>
      </c>
      <c r="AS19" s="53" t="e">
        <f t="shared" si="41"/>
        <v>#DIV/0!</v>
      </c>
      <c r="AT19" s="53" t="e">
        <f t="shared" si="41"/>
        <v>#DIV/0!</v>
      </c>
      <c r="AU19" s="53" t="e">
        <f t="shared" si="41"/>
        <v>#DIV/0!</v>
      </c>
      <c r="AV19" s="53" t="e">
        <f t="shared" si="41"/>
        <v>#DIV/0!</v>
      </c>
      <c r="AW19" s="53" t="e">
        <f t="shared" si="41"/>
        <v>#DIV/0!</v>
      </c>
      <c r="AX19" s="53" t="e">
        <f t="shared" si="41"/>
        <v>#DIV/0!</v>
      </c>
      <c r="AY19" s="53" t="e">
        <f t="shared" si="41"/>
        <v>#DIV/0!</v>
      </c>
      <c r="AZ19" s="53" t="e">
        <f t="shared" si="41"/>
        <v>#DIV/0!</v>
      </c>
      <c r="BA19" s="53" t="e">
        <f t="shared" si="41"/>
        <v>#DIV/0!</v>
      </c>
    </row>
    <row r="20" spans="1:53" s="410" customFormat="1" ht="13.8" x14ac:dyDescent="0.3">
      <c r="A20" s="427" t="s">
        <v>8</v>
      </c>
      <c r="B20" s="428">
        <f t="shared" ref="B20:AG20" si="42">B15/B7</f>
        <v>61.092827004219409</v>
      </c>
      <c r="C20" s="428">
        <f t="shared" si="42"/>
        <v>59.599203980099503</v>
      </c>
      <c r="D20" s="429">
        <f t="shared" si="42"/>
        <v>54.732299465240644</v>
      </c>
      <c r="E20" s="429">
        <f t="shared" si="42"/>
        <v>59.782368421052631</v>
      </c>
      <c r="F20" s="428">
        <f t="shared" si="42"/>
        <v>56.72</v>
      </c>
      <c r="G20" s="428">
        <f t="shared" si="42"/>
        <v>84.222392638036808</v>
      </c>
      <c r="H20" s="428">
        <f t="shared" si="42"/>
        <v>53.732142857142854</v>
      </c>
      <c r="I20" s="428">
        <f t="shared" si="42"/>
        <v>53.168131868131873</v>
      </c>
      <c r="J20" s="428">
        <f t="shared" si="42"/>
        <v>61.605161290322584</v>
      </c>
      <c r="K20" s="428">
        <f t="shared" si="42"/>
        <v>62.340649350649343</v>
      </c>
      <c r="L20" s="428">
        <f t="shared" si="42"/>
        <v>57.75903614457831</v>
      </c>
      <c r="M20" s="428">
        <f t="shared" si="42"/>
        <v>66.664285714285711</v>
      </c>
      <c r="N20" s="428">
        <f t="shared" si="42"/>
        <v>69.270833333333329</v>
      </c>
      <c r="O20" s="428">
        <f t="shared" si="42"/>
        <v>61.040462427745666</v>
      </c>
      <c r="P20" s="428">
        <f t="shared" si="42"/>
        <v>55.377272727272725</v>
      </c>
      <c r="Q20" s="428">
        <f t="shared" si="42"/>
        <v>54.645744680851067</v>
      </c>
      <c r="R20" s="428">
        <f t="shared" si="42"/>
        <v>63.116161616161619</v>
      </c>
      <c r="S20" s="428">
        <f t="shared" si="42"/>
        <v>59.421686746987952</v>
      </c>
      <c r="T20" s="428">
        <f t="shared" si="42"/>
        <v>60.130693512304248</v>
      </c>
      <c r="U20" s="428">
        <f t="shared" si="42"/>
        <v>60.965196304849883</v>
      </c>
      <c r="V20" s="428">
        <f t="shared" si="42"/>
        <v>61.183246073298427</v>
      </c>
      <c r="W20" s="428">
        <f t="shared" si="42"/>
        <v>55.55252551020407</v>
      </c>
      <c r="X20" s="428">
        <f t="shared" si="42"/>
        <v>61.217389705882354</v>
      </c>
      <c r="Y20" s="428">
        <f t="shared" si="42"/>
        <v>60.628287037037033</v>
      </c>
      <c r="Z20" s="428">
        <f t="shared" si="42"/>
        <v>65.110468749999995</v>
      </c>
      <c r="AA20" s="428">
        <f t="shared" si="42"/>
        <v>60.906388888888898</v>
      </c>
      <c r="AB20" s="428">
        <f t="shared" si="42"/>
        <v>59.231052631578947</v>
      </c>
      <c r="AC20" s="428">
        <f t="shared" si="42"/>
        <v>63.212452830188674</v>
      </c>
      <c r="AD20" s="428">
        <f t="shared" si="42"/>
        <v>60.603947368421053</v>
      </c>
      <c r="AE20" s="428">
        <f t="shared" si="42"/>
        <v>58.184705882352937</v>
      </c>
      <c r="AF20" s="428">
        <f t="shared" si="42"/>
        <v>55.602265193370158</v>
      </c>
      <c r="AG20" s="428">
        <f t="shared" si="42"/>
        <v>61.139348837209297</v>
      </c>
      <c r="AH20" s="428">
        <f t="shared" ref="AH20:BA20" si="43">AH15/AH7</f>
        <v>57.325099999999999</v>
      </c>
      <c r="AI20" s="428">
        <f t="shared" si="43"/>
        <v>58.436127999999989</v>
      </c>
      <c r="AJ20" s="428">
        <f t="shared" si="43"/>
        <v>58.688111455108356</v>
      </c>
      <c r="AK20" s="429">
        <f t="shared" si="43"/>
        <v>58.190590717299578</v>
      </c>
      <c r="AL20" s="428">
        <f t="shared" si="43"/>
        <v>56.998030888030897</v>
      </c>
      <c r="AM20" s="428">
        <f t="shared" si="43"/>
        <v>55.804345991561185</v>
      </c>
      <c r="AN20" s="428">
        <f t="shared" si="43"/>
        <v>55.176610878661094</v>
      </c>
      <c r="AO20" s="428">
        <f t="shared" si="43"/>
        <v>58.150615384615385</v>
      </c>
      <c r="AP20" s="428">
        <f t="shared" si="43"/>
        <v>55.184319248826291</v>
      </c>
      <c r="AQ20" s="428">
        <f t="shared" si="43"/>
        <v>53.73318777292576</v>
      </c>
      <c r="AR20" s="428">
        <f t="shared" si="43"/>
        <v>54.615312499999995</v>
      </c>
      <c r="AS20" s="428">
        <f t="shared" si="43"/>
        <v>55.776634615384609</v>
      </c>
      <c r="AT20" s="428">
        <f t="shared" si="43"/>
        <v>63.000729166666666</v>
      </c>
      <c r="AU20" s="428">
        <f t="shared" si="43"/>
        <v>55.938086419753084</v>
      </c>
      <c r="AV20" s="428">
        <f t="shared" si="43"/>
        <v>60.046700000000008</v>
      </c>
      <c r="AW20" s="428">
        <f t="shared" si="43"/>
        <v>59.436007604562747</v>
      </c>
      <c r="AX20" s="428">
        <f t="shared" si="43"/>
        <v>60.682464285714289</v>
      </c>
      <c r="AY20" s="428">
        <f t="shared" si="43"/>
        <v>59.637553956834537</v>
      </c>
      <c r="AZ20" s="428">
        <f t="shared" si="43"/>
        <v>58.756263345195734</v>
      </c>
      <c r="BA20" s="428">
        <f t="shared" si="43"/>
        <v>59.90563758389262</v>
      </c>
    </row>
    <row r="21" spans="1:53" s="410" customFormat="1" ht="13.8" x14ac:dyDescent="0.3">
      <c r="A21" s="427" t="s">
        <v>16</v>
      </c>
      <c r="B21" s="428">
        <f t="shared" ref="B21:AG21" si="44">B16/B8</f>
        <v>59.11</v>
      </c>
      <c r="C21" s="428">
        <f t="shared" si="44"/>
        <v>59.109999999999992</v>
      </c>
      <c r="D21" s="429">
        <f t="shared" si="44"/>
        <v>59.11</v>
      </c>
      <c r="E21" s="429">
        <f t="shared" si="44"/>
        <v>59.109999999999985</v>
      </c>
      <c r="F21" s="428">
        <f t="shared" si="44"/>
        <v>57.66527027316981</v>
      </c>
      <c r="G21" s="428">
        <f t="shared" si="44"/>
        <v>55.350835322195714</v>
      </c>
      <c r="H21" s="428">
        <f t="shared" si="44"/>
        <v>55.350835322195707</v>
      </c>
      <c r="I21" s="428">
        <f t="shared" si="44"/>
        <v>55.350835322195714</v>
      </c>
      <c r="J21" s="428">
        <f t="shared" si="44"/>
        <v>56.051516445879955</v>
      </c>
      <c r="K21" s="428">
        <f t="shared" si="44"/>
        <v>62.297105263157896</v>
      </c>
      <c r="L21" s="428">
        <f t="shared" si="44"/>
        <v>62.297105263157896</v>
      </c>
      <c r="M21" s="428">
        <f t="shared" si="44"/>
        <v>62.297105263157881</v>
      </c>
      <c r="N21" s="428">
        <f t="shared" si="44"/>
        <v>62.297105263157896</v>
      </c>
      <c r="O21" s="428">
        <f t="shared" si="44"/>
        <v>60.103560646190608</v>
      </c>
      <c r="P21" s="428">
        <f t="shared" si="44"/>
        <v>59.628350840336132</v>
      </c>
      <c r="Q21" s="428">
        <f t="shared" si="44"/>
        <v>59.62835084033614</v>
      </c>
      <c r="R21" s="428">
        <f t="shared" si="44"/>
        <v>59.62835084033614</v>
      </c>
      <c r="S21" s="428">
        <f t="shared" si="44"/>
        <v>59.772144081033389</v>
      </c>
      <c r="T21" s="428">
        <f t="shared" si="44"/>
        <v>60.239999999999995</v>
      </c>
      <c r="U21" s="428">
        <f t="shared" si="44"/>
        <v>60.239999999999995</v>
      </c>
      <c r="V21" s="428">
        <f t="shared" si="44"/>
        <v>60.24</v>
      </c>
      <c r="W21" s="428">
        <f t="shared" si="44"/>
        <v>60.46497351207735</v>
      </c>
      <c r="X21" s="428">
        <f t="shared" si="44"/>
        <v>61.241248799231506</v>
      </c>
      <c r="Y21" s="428">
        <f t="shared" si="44"/>
        <v>61.241248799231514</v>
      </c>
      <c r="Z21" s="428">
        <f t="shared" si="44"/>
        <v>61.241248799231499</v>
      </c>
      <c r="AA21" s="428">
        <f t="shared" si="44"/>
        <v>61.241248799231514</v>
      </c>
      <c r="AB21" s="428">
        <f t="shared" si="44"/>
        <v>61.241248799231506</v>
      </c>
      <c r="AC21" s="428">
        <f t="shared" si="44"/>
        <v>61.241248799231506</v>
      </c>
      <c r="AD21" s="428" t="e">
        <f t="shared" si="44"/>
        <v>#DIV/0!</v>
      </c>
      <c r="AE21" s="428" t="e">
        <f t="shared" si="44"/>
        <v>#DIV/0!</v>
      </c>
      <c r="AF21" s="428" t="e">
        <f t="shared" si="44"/>
        <v>#DIV/0!</v>
      </c>
      <c r="AG21" s="428" t="e">
        <f t="shared" si="44"/>
        <v>#DIV/0!</v>
      </c>
      <c r="AH21" s="428" t="e">
        <f t="shared" ref="AH21:BA21" si="45">AH16/AH8</f>
        <v>#DIV/0!</v>
      </c>
      <c r="AI21" s="428" t="e">
        <f t="shared" si="45"/>
        <v>#DIV/0!</v>
      </c>
      <c r="AJ21" s="428" t="e">
        <f t="shared" si="45"/>
        <v>#DIV/0!</v>
      </c>
      <c r="AK21" s="429" t="e">
        <f t="shared" si="45"/>
        <v>#DIV/0!</v>
      </c>
      <c r="AL21" s="428" t="e">
        <f t="shared" si="45"/>
        <v>#DIV/0!</v>
      </c>
      <c r="AM21" s="428" t="e">
        <f t="shared" si="45"/>
        <v>#DIV/0!</v>
      </c>
      <c r="AN21" s="428" t="e">
        <f t="shared" si="45"/>
        <v>#DIV/0!</v>
      </c>
      <c r="AO21" s="428" t="e">
        <f t="shared" si="45"/>
        <v>#DIV/0!</v>
      </c>
      <c r="AP21" s="428" t="e">
        <f t="shared" si="45"/>
        <v>#DIV/0!</v>
      </c>
      <c r="AQ21" s="428" t="e">
        <f t="shared" si="45"/>
        <v>#DIV/0!</v>
      </c>
      <c r="AR21" s="428" t="e">
        <f t="shared" si="45"/>
        <v>#DIV/0!</v>
      </c>
      <c r="AS21" s="428" t="e">
        <f t="shared" si="45"/>
        <v>#DIV/0!</v>
      </c>
      <c r="AT21" s="428" t="e">
        <f t="shared" si="45"/>
        <v>#DIV/0!</v>
      </c>
      <c r="AU21" s="428" t="e">
        <f t="shared" si="45"/>
        <v>#DIV/0!</v>
      </c>
      <c r="AV21" s="428" t="e">
        <f t="shared" si="45"/>
        <v>#DIV/0!</v>
      </c>
      <c r="AW21" s="428" t="e">
        <f t="shared" si="45"/>
        <v>#DIV/0!</v>
      </c>
      <c r="AX21" s="428" t="e">
        <f t="shared" si="45"/>
        <v>#DIV/0!</v>
      </c>
      <c r="AY21" s="428" t="e">
        <f t="shared" si="45"/>
        <v>#DIV/0!</v>
      </c>
      <c r="AZ21" s="428" t="e">
        <f t="shared" si="45"/>
        <v>#DIV/0!</v>
      </c>
      <c r="BA21" s="428" t="e">
        <f t="shared" si="45"/>
        <v>#DIV/0!</v>
      </c>
    </row>
    <row r="22" spans="1:53" s="410" customFormat="1" ht="13.8" x14ac:dyDescent="0.3">
      <c r="A22" s="12" t="s">
        <v>9</v>
      </c>
      <c r="B22" s="54">
        <f t="shared" ref="B22:C22" si="46">(B19-B20)/B20</f>
        <v>1.3474896281222008E-2</v>
      </c>
      <c r="C22" s="54">
        <f t="shared" si="46"/>
        <v>2.8987635340038502E-2</v>
      </c>
      <c r="D22" s="411">
        <f t="shared" ref="D22:E22" si="47">(D19-D20)/D20</f>
        <v>0.11650886350450743</v>
      </c>
      <c r="E22" s="411">
        <f t="shared" si="47"/>
        <v>6.7073096946908307E-3</v>
      </c>
      <c r="F22" s="54">
        <f t="shared" ref="F22:H22" si="48">(F19-F20)/F20</f>
        <v>5.1174000100745631E-2</v>
      </c>
      <c r="G22" s="54">
        <f t="shared" si="48"/>
        <v>-0.33080645994819313</v>
      </c>
      <c r="H22" s="54">
        <f t="shared" si="48"/>
        <v>0.11490157546683626</v>
      </c>
      <c r="I22" s="54">
        <f t="shared" ref="I22:R22" si="49">(I19-I20)/I20</f>
        <v>0.12303357239801843</v>
      </c>
      <c r="J22" s="54">
        <f t="shared" si="49"/>
        <v>6.9436971028188433E-3</v>
      </c>
      <c r="K22" s="54">
        <f t="shared" si="49"/>
        <v>1.2935734329396849E-2</v>
      </c>
      <c r="L22" s="54">
        <f t="shared" si="49"/>
        <v>0.11625286057409974</v>
      </c>
      <c r="M22" s="54">
        <f t="shared" si="49"/>
        <v>-2.4803059736605456E-2</v>
      </c>
      <c r="N22" s="54">
        <f t="shared" si="49"/>
        <v>-5.4762801741195036E-2</v>
      </c>
      <c r="O22" s="54">
        <f t="shared" si="49"/>
        <v>-3.093519626085409E-2</v>
      </c>
      <c r="P22" s="54">
        <f t="shared" si="49"/>
        <v>9.0537265879018433E-2</v>
      </c>
      <c r="Q22" s="54">
        <f t="shared" si="49"/>
        <v>0.15185228885742075</v>
      </c>
      <c r="R22" s="54">
        <f t="shared" si="49"/>
        <v>-6.9335040409698345E-2</v>
      </c>
      <c r="S22" s="54">
        <f t="shared" ref="S22:T22" si="50">(S19-S20)/S20</f>
        <v>9.4487877235668344E-2</v>
      </c>
      <c r="T22" s="54">
        <f t="shared" si="50"/>
        <v>8.7761133370549277E-2</v>
      </c>
      <c r="U22" s="54">
        <f t="shared" ref="U22:V22" si="51">(U19-U20)/U20</f>
        <v>4.7704079046877568E-2</v>
      </c>
      <c r="V22" s="54">
        <f t="shared" si="51"/>
        <v>-2.5514196272274182E-2</v>
      </c>
      <c r="W22" s="54">
        <f t="shared" ref="W22:X22" si="52">(W19-W20)/W20</f>
        <v>6.8794981692509138E-2</v>
      </c>
      <c r="X22" s="54">
        <f t="shared" si="52"/>
        <v>-3.3730813653006904E-2</v>
      </c>
      <c r="Y22" s="54">
        <f>(Y19-Y20)/Y20</f>
        <v>-5.9624869518338473E-2</v>
      </c>
      <c r="Z22" s="54">
        <f>(Z19-Z20)/Z20</f>
        <v>-0.13648334225862324</v>
      </c>
      <c r="AA22" s="54">
        <f>(AA19-AA20)/AA20</f>
        <v>-0.12790889076845813</v>
      </c>
      <c r="AB22" s="54">
        <f t="shared" ref="AB22:AE22" si="53">(AB19-AB20)/AB20</f>
        <v>6.9105167121089342E-2</v>
      </c>
      <c r="AC22" s="54">
        <f t="shared" si="53"/>
        <v>-0.13453882224128152</v>
      </c>
      <c r="AD22" s="54">
        <f t="shared" si="53"/>
        <v>-1</v>
      </c>
      <c r="AE22" s="54">
        <f t="shared" si="53"/>
        <v>-1</v>
      </c>
      <c r="AF22" s="54" t="e">
        <f t="shared" ref="AF22:AG22" si="54">(AF19-AF20)/AF20</f>
        <v>#DIV/0!</v>
      </c>
      <c r="AG22" s="54" t="e">
        <f t="shared" si="54"/>
        <v>#DIV/0!</v>
      </c>
      <c r="AH22" s="54" t="e">
        <f t="shared" ref="AH22:AI22" si="55">(AH19-AH20)/AH20</f>
        <v>#DIV/0!</v>
      </c>
      <c r="AI22" s="54" t="e">
        <f t="shared" si="55"/>
        <v>#DIV/0!</v>
      </c>
      <c r="AJ22" s="54" t="e">
        <f t="shared" ref="AJ22" si="56">(AJ19-AJ20)/AJ20</f>
        <v>#DIV/0!</v>
      </c>
      <c r="AK22" s="411" t="e">
        <f t="shared" ref="AK22:AL22" si="57">(AK19-AK20)/AK20</f>
        <v>#DIV/0!</v>
      </c>
      <c r="AL22" s="54" t="e">
        <f t="shared" si="57"/>
        <v>#DIV/0!</v>
      </c>
      <c r="AM22" s="54" t="e">
        <f t="shared" ref="AM22:AN22" si="58">(AM19-AM20)/AM20</f>
        <v>#DIV/0!</v>
      </c>
      <c r="AN22" s="54" t="e">
        <f t="shared" si="58"/>
        <v>#DIV/0!</v>
      </c>
      <c r="AO22" s="54" t="e">
        <f t="shared" ref="AO22:AP22" si="59">(AO19-AO20)/AO20</f>
        <v>#DIV/0!</v>
      </c>
      <c r="AP22" s="54" t="e">
        <f t="shared" si="59"/>
        <v>#DIV/0!</v>
      </c>
      <c r="AQ22" s="54" t="e">
        <f t="shared" ref="AQ22:AW22" si="60">(AQ19-AQ20)/AQ20</f>
        <v>#DIV/0!</v>
      </c>
      <c r="AR22" s="54" t="e">
        <f t="shared" si="60"/>
        <v>#DIV/0!</v>
      </c>
      <c r="AS22" s="54" t="e">
        <f t="shared" si="60"/>
        <v>#DIV/0!</v>
      </c>
      <c r="AT22" s="54" t="e">
        <f t="shared" si="60"/>
        <v>#DIV/0!</v>
      </c>
      <c r="AU22" s="54" t="e">
        <f t="shared" si="60"/>
        <v>#DIV/0!</v>
      </c>
      <c r="AV22" s="54" t="e">
        <f t="shared" si="60"/>
        <v>#DIV/0!</v>
      </c>
      <c r="AW22" s="54" t="e">
        <f t="shared" si="60"/>
        <v>#DIV/0!</v>
      </c>
      <c r="AX22" s="54" t="e">
        <f t="shared" ref="AX22:BA22" si="61">(AX19-AX20)/AX20</f>
        <v>#DIV/0!</v>
      </c>
      <c r="AY22" s="54" t="e">
        <f t="shared" si="61"/>
        <v>#DIV/0!</v>
      </c>
      <c r="AZ22" s="54" t="e">
        <f t="shared" si="61"/>
        <v>#DIV/0!</v>
      </c>
      <c r="BA22" s="54" t="e">
        <f t="shared" si="61"/>
        <v>#DIV/0!</v>
      </c>
    </row>
    <row r="23" spans="1:53" s="410" customFormat="1" ht="13.8" x14ac:dyDescent="0.3">
      <c r="A23" s="12" t="s">
        <v>13</v>
      </c>
      <c r="B23" s="51">
        <f t="shared" ref="B23:C23" si="62">(B19-B21)/B21</f>
        <v>4.7471603986261289E-2</v>
      </c>
      <c r="C23" s="51">
        <f t="shared" si="62"/>
        <v>3.7503704476927878E-2</v>
      </c>
      <c r="D23" s="253">
        <f t="shared" ref="D23:E23" si="63">(D19-D21)/D21</f>
        <v>3.3819953864391662E-2</v>
      </c>
      <c r="E23" s="253">
        <f t="shared" si="63"/>
        <v>1.8158472007016601E-2</v>
      </c>
      <c r="F23" s="51">
        <f t="shared" ref="F23:H23" si="64">(F19-F21)/F21</f>
        <v>3.3942770115744557E-2</v>
      </c>
      <c r="G23" s="51">
        <f t="shared" si="64"/>
        <v>1.8251680448989831E-2</v>
      </c>
      <c r="H23" s="51">
        <f t="shared" si="64"/>
        <v>8.2297139255915266E-2</v>
      </c>
      <c r="I23" s="51">
        <f t="shared" ref="I23:R23" si="65">(I19-I21)/I21</f>
        <v>7.8747894625783313E-2</v>
      </c>
      <c r="J23" s="51">
        <f t="shared" si="65"/>
        <v>0.10671276717710626</v>
      </c>
      <c r="K23" s="51">
        <f t="shared" si="65"/>
        <v>1.3643750569518007E-2</v>
      </c>
      <c r="L23" s="51">
        <f t="shared" si="65"/>
        <v>3.4938767187272207E-2</v>
      </c>
      <c r="M23" s="51">
        <f t="shared" si="65"/>
        <v>4.3560646659181676E-2</v>
      </c>
      <c r="N23" s="51">
        <f t="shared" si="65"/>
        <v>5.1049934735499222E-2</v>
      </c>
      <c r="O23" s="51">
        <f t="shared" si="65"/>
        <v>-1.5829293527235385E-2</v>
      </c>
      <c r="P23" s="51">
        <f t="shared" si="65"/>
        <v>1.2789700549368755E-2</v>
      </c>
      <c r="Q23" s="51">
        <f t="shared" si="65"/>
        <v>5.5602330097944012E-2</v>
      </c>
      <c r="R23" s="51">
        <f t="shared" si="65"/>
        <v>-1.4898128621984369E-2</v>
      </c>
      <c r="S23" s="51">
        <f t="shared" ref="S23:T23" si="66">(S19-S21)/S21</f>
        <v>8.8070652130257165E-2</v>
      </c>
      <c r="T23" s="51">
        <f t="shared" si="66"/>
        <v>8.5787372597961625E-2</v>
      </c>
      <c r="U23" s="51">
        <f t="shared" ref="U23:V23" si="67">(U19-U21)/U21</f>
        <v>6.0316813553865457E-2</v>
      </c>
      <c r="V23" s="54">
        <f t="shared" si="67"/>
        <v>-1.0255565663853907E-2</v>
      </c>
      <c r="W23" s="54">
        <f t="shared" ref="W23:X23" si="68">(W19-W21)/W21</f>
        <v>-1.8038758029196581E-2</v>
      </c>
      <c r="X23" s="54">
        <f t="shared" si="68"/>
        <v>-3.4107264283415199E-2</v>
      </c>
      <c r="Y23" s="54">
        <f>(Y19-Y21)/Y21</f>
        <v>-6.9037055069837816E-2</v>
      </c>
      <c r="Z23" s="54">
        <f>(Z19-Z21)/Z21</f>
        <v>-8.1926390115025005E-2</v>
      </c>
      <c r="AA23" s="54">
        <f>(AA19-AA21)/AA21</f>
        <v>-0.13267738188145337</v>
      </c>
      <c r="AB23" s="54">
        <f t="shared" ref="AB23:AE23" si="69">(AB19-AB21)/AB21</f>
        <v>3.4012624890119504E-2</v>
      </c>
      <c r="AC23" s="54">
        <f t="shared" si="69"/>
        <v>-0.10668177171267879</v>
      </c>
      <c r="AD23" s="51" t="e">
        <f t="shared" si="69"/>
        <v>#DIV/0!</v>
      </c>
      <c r="AE23" s="51" t="e">
        <f t="shared" si="69"/>
        <v>#DIV/0!</v>
      </c>
      <c r="AF23" s="51" t="e">
        <f t="shared" ref="AF23:AG23" si="70">(AF19-AF21)/AF21</f>
        <v>#DIV/0!</v>
      </c>
      <c r="AG23" s="51" t="e">
        <f t="shared" si="70"/>
        <v>#DIV/0!</v>
      </c>
      <c r="AH23" s="51" t="e">
        <f t="shared" ref="AH23:AI23" si="71">(AH19-AH21)/AH21</f>
        <v>#DIV/0!</v>
      </c>
      <c r="AI23" s="51" t="e">
        <f t="shared" si="71"/>
        <v>#DIV/0!</v>
      </c>
      <c r="AJ23" s="51" t="e">
        <f t="shared" ref="AJ23" si="72">(AJ19-AJ21)/AJ21</f>
        <v>#DIV/0!</v>
      </c>
      <c r="AK23" s="253" t="e">
        <f t="shared" ref="AK23:AL23" si="73">(AK19-AK21)/AK21</f>
        <v>#DIV/0!</v>
      </c>
      <c r="AL23" s="51" t="e">
        <f t="shared" si="73"/>
        <v>#DIV/0!</v>
      </c>
      <c r="AM23" s="51" t="e">
        <f t="shared" ref="AM23:AN23" si="74">(AM19-AM21)/AM21</f>
        <v>#DIV/0!</v>
      </c>
      <c r="AN23" s="51" t="e">
        <f t="shared" si="74"/>
        <v>#DIV/0!</v>
      </c>
      <c r="AO23" s="51" t="e">
        <f t="shared" ref="AO23:AP23" si="75">(AO19-AO21)/AO21</f>
        <v>#DIV/0!</v>
      </c>
      <c r="AP23" s="51" t="e">
        <f t="shared" si="75"/>
        <v>#DIV/0!</v>
      </c>
      <c r="AQ23" s="51" t="e">
        <f t="shared" ref="AQ23:AW23" si="76">(AQ19-AQ21)/AQ21</f>
        <v>#DIV/0!</v>
      </c>
      <c r="AR23" s="51" t="e">
        <f t="shared" si="76"/>
        <v>#DIV/0!</v>
      </c>
      <c r="AS23" s="51" t="e">
        <f t="shared" si="76"/>
        <v>#DIV/0!</v>
      </c>
      <c r="AT23" s="51" t="e">
        <f t="shared" si="76"/>
        <v>#DIV/0!</v>
      </c>
      <c r="AU23" s="51" t="e">
        <f t="shared" si="76"/>
        <v>#DIV/0!</v>
      </c>
      <c r="AV23" s="51" t="e">
        <f t="shared" si="76"/>
        <v>#DIV/0!</v>
      </c>
      <c r="AW23" s="51" t="e">
        <f t="shared" si="76"/>
        <v>#DIV/0!</v>
      </c>
      <c r="AX23" s="51" t="e">
        <f t="shared" ref="AX23:BA23" si="77">(AX19-AX21)/AX21</f>
        <v>#DIV/0!</v>
      </c>
      <c r="AY23" s="51" t="e">
        <f t="shared" si="77"/>
        <v>#DIV/0!</v>
      </c>
      <c r="AZ23" s="51" t="e">
        <f t="shared" si="77"/>
        <v>#DIV/0!</v>
      </c>
      <c r="BA23" s="51" t="e">
        <f t="shared" si="77"/>
        <v>#DIV/0!</v>
      </c>
    </row>
    <row r="24" spans="1:53" x14ac:dyDescent="0.3">
      <c r="A24" s="459" t="s">
        <v>18</v>
      </c>
      <c r="B24" s="459">
        <f>SUM('MF QUOTIDIEN'!C25:I25)</f>
        <v>0</v>
      </c>
      <c r="C24" s="459">
        <f>SUM('MF QUOTIDIEN'!J24:P24)</f>
        <v>0</v>
      </c>
      <c r="D24" s="455"/>
      <c r="E24" s="455"/>
      <c r="F24" s="462"/>
      <c r="G24" s="462"/>
      <c r="H24" s="462"/>
      <c r="I24" s="462"/>
    </row>
    <row r="25" spans="1:53" x14ac:dyDescent="0.3">
      <c r="A25" s="459"/>
      <c r="B25" s="459">
        <f>SUM('MF QUOTIDIEN'!C26:I26)</f>
        <v>0</v>
      </c>
      <c r="C25" s="459">
        <f>SUM('MF QUOTIDIEN'!J25:P25)</f>
        <v>0</v>
      </c>
      <c r="D25" s="455"/>
      <c r="E25" s="455"/>
      <c r="F25" s="463"/>
      <c r="G25" s="463"/>
      <c r="H25" s="463"/>
      <c r="I25" s="463"/>
    </row>
    <row r="47" spans="21:23" x14ac:dyDescent="0.3">
      <c r="U47" s="122">
        <v>150</v>
      </c>
      <c r="V47" s="122">
        <v>200</v>
      </c>
      <c r="W47" s="122">
        <v>250</v>
      </c>
    </row>
    <row r="48" spans="21:23" x14ac:dyDescent="0.3">
      <c r="U48" s="122">
        <v>120</v>
      </c>
      <c r="V48" s="122">
        <v>170</v>
      </c>
      <c r="W48" s="122">
        <v>200</v>
      </c>
    </row>
    <row r="49" spans="21:25" x14ac:dyDescent="0.3">
      <c r="U49" s="122">
        <v>100</v>
      </c>
      <c r="V49" s="122">
        <v>140</v>
      </c>
      <c r="W49" s="122">
        <v>180</v>
      </c>
      <c r="Y49" s="117">
        <f>SUM(U47:W51)</f>
        <v>2634.7000000000003</v>
      </c>
    </row>
    <row r="50" spans="21:25" x14ac:dyDescent="0.3">
      <c r="U50" s="122">
        <v>250</v>
      </c>
      <c r="V50" s="122">
        <v>300</v>
      </c>
      <c r="W50" s="122">
        <v>350</v>
      </c>
      <c r="Y50">
        <f>Y49*3</f>
        <v>7904.1</v>
      </c>
    </row>
    <row r="51" spans="21:25" x14ac:dyDescent="0.3">
      <c r="U51" s="122">
        <v>64.900000000000006</v>
      </c>
      <c r="V51" s="122">
        <v>74.900000000000006</v>
      </c>
      <c r="W51" s="122">
        <v>84.9</v>
      </c>
    </row>
    <row r="52" spans="21:25" x14ac:dyDescent="0.3">
      <c r="U52" s="123" t="s">
        <v>91</v>
      </c>
      <c r="V52" s="123" t="s">
        <v>91</v>
      </c>
      <c r="W52" s="123" t="s">
        <v>91</v>
      </c>
    </row>
    <row r="53" spans="21:25" x14ac:dyDescent="0.3">
      <c r="U53" s="123" t="s">
        <v>91</v>
      </c>
      <c r="V53" s="123" t="s">
        <v>91</v>
      </c>
      <c r="W53" s="123" t="s">
        <v>91</v>
      </c>
    </row>
    <row r="54" spans="21:25" x14ac:dyDescent="0.3">
      <c r="U54" s="123" t="s">
        <v>91</v>
      </c>
      <c r="V54" s="123" t="s">
        <v>91</v>
      </c>
      <c r="W54" s="123" t="s">
        <v>91</v>
      </c>
    </row>
    <row r="55" spans="21:25" x14ac:dyDescent="0.3">
      <c r="U55" s="122" t="s">
        <v>92</v>
      </c>
      <c r="V55" s="122" t="s">
        <v>93</v>
      </c>
      <c r="W55" s="122" t="s">
        <v>94</v>
      </c>
      <c r="Y55">
        <f>SUM(V47:V54)*3</f>
        <v>2654.7</v>
      </c>
    </row>
    <row r="56" spans="21:25" x14ac:dyDescent="0.3">
      <c r="U56" s="122" t="s">
        <v>95</v>
      </c>
      <c r="V56" s="122" t="s">
        <v>96</v>
      </c>
      <c r="W56" s="122" t="s">
        <v>97</v>
      </c>
    </row>
    <row r="57" spans="21:25" x14ac:dyDescent="0.3">
      <c r="U57" s="122" t="s">
        <v>98</v>
      </c>
      <c r="V57" s="122" t="s">
        <v>99</v>
      </c>
      <c r="W57" s="122" t="s">
        <v>93</v>
      </c>
    </row>
    <row r="58" spans="21:25" x14ac:dyDescent="0.3">
      <c r="U58" s="122" t="s">
        <v>94</v>
      </c>
      <c r="V58" s="122" t="s">
        <v>100</v>
      </c>
      <c r="W58" s="122" t="s">
        <v>101</v>
      </c>
    </row>
    <row r="59" spans="21:25" x14ac:dyDescent="0.3">
      <c r="U59" s="122" t="s">
        <v>102</v>
      </c>
      <c r="V59" s="122" t="s">
        <v>103</v>
      </c>
      <c r="W59" s="122" t="s">
        <v>104</v>
      </c>
    </row>
    <row r="60" spans="21:25" x14ac:dyDescent="0.3">
      <c r="U60" s="123" t="s">
        <v>91</v>
      </c>
      <c r="V60" s="123" t="s">
        <v>91</v>
      </c>
      <c r="W60" s="123" t="s">
        <v>91</v>
      </c>
    </row>
    <row r="61" spans="21:25" x14ac:dyDescent="0.3">
      <c r="U61" s="123" t="s">
        <v>91</v>
      </c>
      <c r="V61" s="123" t="s">
        <v>91</v>
      </c>
      <c r="W61" s="123" t="s">
        <v>91</v>
      </c>
    </row>
    <row r="62" spans="21:25" x14ac:dyDescent="0.3">
      <c r="U62" s="123" t="s">
        <v>91</v>
      </c>
      <c r="V62" s="123" t="s">
        <v>91</v>
      </c>
      <c r="W62" s="123" t="s">
        <v>91</v>
      </c>
    </row>
    <row r="63" spans="21:25" x14ac:dyDescent="0.3">
      <c r="U63" s="122" t="s">
        <v>92</v>
      </c>
      <c r="V63" s="122" t="s">
        <v>93</v>
      </c>
      <c r="W63" s="122" t="s">
        <v>94</v>
      </c>
    </row>
    <row r="64" spans="21:25" x14ac:dyDescent="0.3">
      <c r="U64" s="122" t="s">
        <v>95</v>
      </c>
      <c r="V64" s="122" t="s">
        <v>96</v>
      </c>
      <c r="W64" s="122" t="s">
        <v>97</v>
      </c>
    </row>
    <row r="65" spans="21:23" x14ac:dyDescent="0.3">
      <c r="U65" s="122" t="s">
        <v>98</v>
      </c>
      <c r="V65" s="122" t="s">
        <v>99</v>
      </c>
      <c r="W65" s="122" t="s">
        <v>93</v>
      </c>
    </row>
    <row r="66" spans="21:23" x14ac:dyDescent="0.3">
      <c r="U66" s="122" t="s">
        <v>105</v>
      </c>
      <c r="V66" s="122" t="s">
        <v>106</v>
      </c>
      <c r="W66" s="122" t="s">
        <v>107</v>
      </c>
    </row>
    <row r="67" spans="21:23" x14ac:dyDescent="0.3">
      <c r="U67" s="122" t="s">
        <v>102</v>
      </c>
      <c r="V67" s="122" t="s">
        <v>103</v>
      </c>
      <c r="W67" s="122" t="s">
        <v>104</v>
      </c>
    </row>
    <row r="68" spans="21:23" x14ac:dyDescent="0.3">
      <c r="U68" s="123" t="s">
        <v>91</v>
      </c>
      <c r="V68" s="123" t="s">
        <v>91</v>
      </c>
      <c r="W68" s="123" t="s">
        <v>91</v>
      </c>
    </row>
  </sheetData>
  <mergeCells count="9">
    <mergeCell ref="I24:I25"/>
    <mergeCell ref="H24:H25"/>
    <mergeCell ref="G24:G25"/>
    <mergeCell ref="F24:F25"/>
    <mergeCell ref="A24:A25"/>
    <mergeCell ref="B24:B25"/>
    <mergeCell ref="C24:C25"/>
    <mergeCell ref="D24:D25"/>
    <mergeCell ref="E24:E25"/>
  </mergeCells>
  <conditionalFormatting sqref="A22:A23">
    <cfRule type="cellIs" dxfId="43" priority="36" operator="lessThan">
      <formula>0</formula>
    </cfRule>
  </conditionalFormatting>
  <conditionalFormatting sqref="A5:BA5">
    <cfRule type="cellIs" dxfId="42" priority="18" operator="greaterThan">
      <formula>0</formula>
    </cfRule>
    <cfRule type="cellIs" dxfId="41" priority="19" operator="lessThan">
      <formula>0</formula>
    </cfRule>
  </conditionalFormatting>
  <conditionalFormatting sqref="A9:BA10">
    <cfRule type="cellIs" dxfId="40" priority="14" operator="greaterThan">
      <formula>0</formula>
    </cfRule>
  </conditionalFormatting>
  <conditionalFormatting sqref="A10:BA10">
    <cfRule type="cellIs" dxfId="39" priority="21" operator="lessThan">
      <formula>0</formula>
    </cfRule>
  </conditionalFormatting>
  <conditionalFormatting sqref="A13:BA13">
    <cfRule type="cellIs" dxfId="38" priority="16" operator="greaterThan">
      <formula>0</formula>
    </cfRule>
    <cfRule type="cellIs" dxfId="37" priority="17" operator="lessThan">
      <formula>0</formula>
    </cfRule>
  </conditionalFormatting>
  <conditionalFormatting sqref="A17:BA18">
    <cfRule type="cellIs" dxfId="36" priority="5" operator="greaterThan">
      <formula>0</formula>
    </cfRule>
  </conditionalFormatting>
  <conditionalFormatting sqref="A18:BA18">
    <cfRule type="cellIs" dxfId="35" priority="23" operator="lessThan">
      <formula>0</formula>
    </cfRule>
  </conditionalFormatting>
  <conditionalFormatting sqref="A22:BA23">
    <cfRule type="cellIs" dxfId="34" priority="1" operator="greaterThan">
      <formula>0</formula>
    </cfRule>
  </conditionalFormatting>
  <conditionalFormatting sqref="B23:U23 AD23:BA23">
    <cfRule type="cellIs" dxfId="33" priority="25" operator="lessThan">
      <formula>0</formula>
    </cfRule>
  </conditionalFormatting>
  <conditionalFormatting sqref="V12:AC12">
    <cfRule type="cellIs" dxfId="32" priority="3" operator="greaterThan">
      <formula>0</formula>
    </cfRule>
    <cfRule type="cellIs" dxfId="31" priority="4" operator="lessThan">
      <formula>0</formula>
    </cfRule>
  </conditionalFormatting>
  <conditionalFormatting sqref="V22:AC23">
    <cfRule type="cellIs" dxfId="30" priority="2" operator="lessThan">
      <formula>0</formula>
    </cfRule>
  </conditionalFormatting>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382ACC-F953-466B-B767-D435C8FB4DF4}">
  <dimension ref="A1:M26"/>
  <sheetViews>
    <sheetView workbookViewId="0">
      <selection activeCell="D11" sqref="D11"/>
    </sheetView>
  </sheetViews>
  <sheetFormatPr baseColWidth="10" defaultColWidth="8.88671875" defaultRowHeight="14.4" x14ac:dyDescent="0.3"/>
  <cols>
    <col min="1" max="1" width="21" style="25" customWidth="1"/>
    <col min="2" max="6" width="19.44140625" style="104" customWidth="1"/>
    <col min="7" max="7" width="19.44140625" style="25" customWidth="1"/>
    <col min="8" max="8" width="18" style="25" customWidth="1"/>
    <col min="9" max="9" width="17.88671875" customWidth="1"/>
    <col min="10" max="12" width="16.88671875" customWidth="1"/>
    <col min="13" max="13" width="17.88671875" customWidth="1"/>
  </cols>
  <sheetData>
    <row r="1" spans="1:13" x14ac:dyDescent="0.3">
      <c r="A1" s="9"/>
      <c r="B1" s="165" t="s">
        <v>71</v>
      </c>
      <c r="C1" s="165" t="s">
        <v>108</v>
      </c>
      <c r="D1" s="165" t="s">
        <v>73</v>
      </c>
      <c r="E1" s="165" t="s">
        <v>74</v>
      </c>
      <c r="F1" s="165" t="s">
        <v>75</v>
      </c>
      <c r="G1" s="165" t="s">
        <v>76</v>
      </c>
      <c r="H1" s="165" t="s">
        <v>77</v>
      </c>
      <c r="I1" s="165" t="s">
        <v>78</v>
      </c>
      <c r="J1" s="165" t="s">
        <v>79</v>
      </c>
      <c r="K1" s="165" t="s">
        <v>80</v>
      </c>
      <c r="L1" s="165" t="s">
        <v>81</v>
      </c>
      <c r="M1" s="374" t="s">
        <v>82</v>
      </c>
    </row>
    <row r="2" spans="1:13" ht="15.6" x14ac:dyDescent="0.3">
      <c r="A2" s="10"/>
      <c r="B2" s="258"/>
      <c r="C2" s="258"/>
      <c r="D2" s="258"/>
      <c r="E2" s="258"/>
      <c r="F2" s="258"/>
      <c r="G2" s="258"/>
      <c r="H2" s="258"/>
      <c r="I2" s="258"/>
      <c r="J2" s="258"/>
      <c r="K2" s="258"/>
      <c r="L2" s="258"/>
      <c r="M2" s="375"/>
    </row>
    <row r="3" spans="1:13" x14ac:dyDescent="0.3">
      <c r="A3" s="13" t="s">
        <v>7</v>
      </c>
      <c r="B3" s="48">
        <f>SUM('MF QUOTIDIEN'!B3:AF3)</f>
        <v>50418</v>
      </c>
      <c r="C3" s="48">
        <f>SUM('MF QUOTIDIEN'!AG3:BJ3)</f>
        <v>45533</v>
      </c>
      <c r="D3" s="48">
        <f>SUM('MF QUOTIDIEN'!BK3:CO3)</f>
        <v>54901</v>
      </c>
      <c r="E3" s="48">
        <f>SUM('MF QUOTIDIEN'!CP3:DT3)</f>
        <v>54301</v>
      </c>
      <c r="F3" s="48">
        <f>SUM('MF QUOTIDIEN'!DU3:EV3)</f>
        <v>88651</v>
      </c>
      <c r="G3" s="48">
        <f>SUM('MF QUOTIDIEN'!EW3:GA3)</f>
        <v>60862</v>
      </c>
      <c r="H3" s="48"/>
      <c r="I3" s="48"/>
      <c r="J3" s="48"/>
      <c r="K3" s="48"/>
      <c r="L3" s="48"/>
      <c r="M3" s="376"/>
    </row>
    <row r="4" spans="1:13" x14ac:dyDescent="0.3">
      <c r="A4" s="11" t="s">
        <v>8</v>
      </c>
      <c r="B4" s="178">
        <v>37086</v>
      </c>
      <c r="C4" s="178">
        <v>37072</v>
      </c>
      <c r="D4" s="178">
        <v>45265</v>
      </c>
      <c r="E4" s="178">
        <v>38419</v>
      </c>
      <c r="F4" s="178">
        <v>68384</v>
      </c>
      <c r="G4" s="178">
        <v>48705</v>
      </c>
      <c r="H4" s="178">
        <v>45415</v>
      </c>
      <c r="I4" s="178">
        <v>74132</v>
      </c>
      <c r="J4" s="178">
        <v>43582</v>
      </c>
      <c r="K4" s="178">
        <v>36560</v>
      </c>
      <c r="L4" s="178">
        <v>35025</v>
      </c>
      <c r="M4" s="377"/>
    </row>
    <row r="5" spans="1:13" x14ac:dyDescent="0.3">
      <c r="A5" s="12" t="s">
        <v>9</v>
      </c>
      <c r="B5" s="176">
        <f t="shared" ref="B5:F5" si="0">(B3-B4)/B4</f>
        <v>0.35948875586474682</v>
      </c>
      <c r="C5" s="176">
        <f t="shared" si="0"/>
        <v>0.22823154941735002</v>
      </c>
      <c r="D5" s="176">
        <f t="shared" si="0"/>
        <v>0.21287970838396111</v>
      </c>
      <c r="E5" s="176">
        <f t="shared" si="0"/>
        <v>0.41338920846456179</v>
      </c>
      <c r="F5" s="176">
        <f t="shared" si="0"/>
        <v>0.2963704960224614</v>
      </c>
      <c r="G5" s="176">
        <f t="shared" ref="G5:H5" si="1">(G3-G4)/G4</f>
        <v>0.24960476337131712</v>
      </c>
      <c r="H5" s="176">
        <f t="shared" si="1"/>
        <v>-1</v>
      </c>
      <c r="I5" s="176">
        <f t="shared" ref="I5:J5" si="2">(I3-I4)/I4</f>
        <v>-1</v>
      </c>
      <c r="J5" s="176">
        <f t="shared" si="2"/>
        <v>-1</v>
      </c>
      <c r="K5" s="176">
        <f>(K3-K4)/K4</f>
        <v>-1</v>
      </c>
      <c r="L5" s="176">
        <f>(L3-L4)/L4</f>
        <v>-1</v>
      </c>
      <c r="M5" s="378" t="e">
        <f>(M3-M4)/M4</f>
        <v>#DIV/0!</v>
      </c>
    </row>
    <row r="6" spans="1:13" x14ac:dyDescent="0.3">
      <c r="A6" s="13" t="s">
        <v>10</v>
      </c>
      <c r="B6" s="49">
        <f>SUM('MF QUOTIDIEN'!B6:AF6)</f>
        <v>1207</v>
      </c>
      <c r="C6" s="49">
        <f>SUM('MF QUOTIDIEN'!AG6:BJ6)</f>
        <v>1045</v>
      </c>
      <c r="D6" s="49">
        <f>SUM('MF QUOTIDIEN'!BK6:CO6)</f>
        <v>1209</v>
      </c>
      <c r="E6" s="49">
        <f>SUM('MF QUOTIDIEN'!CP6:DT6)</f>
        <v>1087</v>
      </c>
      <c r="F6" s="49">
        <f>SUM('MF QUOTIDIEN'!DU6:EV6)</f>
        <v>2292</v>
      </c>
      <c r="G6" s="49">
        <f>SUM('MF QUOTIDIEN'!EW6:GA6)</f>
        <v>1321</v>
      </c>
      <c r="H6" s="49">
        <f>SUM('MF QUOTIDIEN'!GC6:HF6)</f>
        <v>1039</v>
      </c>
      <c r="I6" s="49">
        <f>SUM('MF QUOTIDIEN'!HG6:IK6)</f>
        <v>0</v>
      </c>
      <c r="J6" s="49">
        <f>SUM('MF QUOTIDIEN'!IL6:JO6)</f>
        <v>0</v>
      </c>
      <c r="K6" s="49">
        <f>SUM('MF QUOTIDIEN'!JP6:KT6)</f>
        <v>0</v>
      </c>
      <c r="L6" s="49">
        <f>SUM('MF QUOTIDIEN'!KU6:LY6)</f>
        <v>0</v>
      </c>
      <c r="M6" s="367">
        <f>SUM('MF QUOTIDIEN'!KV6:LZ6)</f>
        <v>0</v>
      </c>
    </row>
    <row r="7" spans="1:13" x14ac:dyDescent="0.3">
      <c r="A7" s="14" t="s">
        <v>9</v>
      </c>
      <c r="B7" s="259">
        <v>882</v>
      </c>
      <c r="C7" s="259">
        <v>824</v>
      </c>
      <c r="D7" s="259">
        <v>950</v>
      </c>
      <c r="E7" s="259">
        <v>952</v>
      </c>
      <c r="F7" s="259">
        <v>1881</v>
      </c>
      <c r="G7" s="259">
        <v>1041</v>
      </c>
      <c r="H7" s="259">
        <v>911</v>
      </c>
      <c r="I7" s="259">
        <v>2159</v>
      </c>
      <c r="J7" s="259">
        <v>1022</v>
      </c>
      <c r="K7" s="259">
        <v>1009</v>
      </c>
      <c r="L7" s="259">
        <v>885</v>
      </c>
      <c r="M7" s="379"/>
    </row>
    <row r="8" spans="1:13" x14ac:dyDescent="0.3">
      <c r="A8" s="15" t="s">
        <v>11</v>
      </c>
      <c r="B8" s="181">
        <f>SUM('MF QUOTIDIEN'!B8:AF8)</f>
        <v>912.58000000000015</v>
      </c>
      <c r="C8" s="181">
        <f>SUM('MF QUOTIDIEN'!AG8:BJ8)</f>
        <v>847.68832953909259</v>
      </c>
      <c r="D8" s="181">
        <f>SUM('MF QUOTIDIEN'!BK8:CO8)</f>
        <v>978.49990823569988</v>
      </c>
      <c r="E8" s="181">
        <f>SUM('MF QUOTIDIEN'!CP8:DT8)</f>
        <v>980.56000659314202</v>
      </c>
      <c r="F8" s="181">
        <f>SUM('MF QUOTIDIEN'!DU8:EV8)</f>
        <v>1936.9759406135713</v>
      </c>
      <c r="G8" s="181">
        <f>SUM('MF QUOTIDIEN'!EW8:GA8)</f>
        <v>1073.5561615255679</v>
      </c>
      <c r="H8" s="181"/>
      <c r="I8" s="181"/>
      <c r="J8" s="181"/>
      <c r="K8" s="181"/>
      <c r="L8" s="181"/>
      <c r="M8" s="380"/>
    </row>
    <row r="9" spans="1:13" x14ac:dyDescent="0.3">
      <c r="A9" s="22" t="s">
        <v>12</v>
      </c>
      <c r="B9" s="170">
        <f t="shared" ref="B9:C9" si="3">(B6-B7)/B7</f>
        <v>0.36848072562358275</v>
      </c>
      <c r="C9" s="170">
        <f t="shared" si="3"/>
        <v>0.26820388349514562</v>
      </c>
      <c r="D9" s="170">
        <f t="shared" ref="D9:E9" si="4">(D6-D7)/D7</f>
        <v>0.27263157894736845</v>
      </c>
      <c r="E9" s="170">
        <f t="shared" si="4"/>
        <v>0.14180672268907563</v>
      </c>
      <c r="F9" s="170">
        <f t="shared" ref="F9:G9" si="5">(F6-F7)/F7</f>
        <v>0.21850079744816586</v>
      </c>
      <c r="G9" s="170">
        <f t="shared" si="5"/>
        <v>0.26897214217098941</v>
      </c>
      <c r="H9" s="170">
        <f t="shared" ref="H9:I9" si="6">(H6-H7)/H7</f>
        <v>0.14050493962678376</v>
      </c>
      <c r="I9" s="170">
        <f t="shared" si="6"/>
        <v>-1</v>
      </c>
      <c r="J9" s="170">
        <f t="shared" ref="J9" si="7">(J6-J7)/J7</f>
        <v>-1</v>
      </c>
      <c r="K9" s="170">
        <f>(K6-K7)/K7</f>
        <v>-1</v>
      </c>
      <c r="L9" s="170">
        <f>(L6-L7)/L7</f>
        <v>-1</v>
      </c>
      <c r="M9" s="381" t="e">
        <f>(M6-M7)/M7</f>
        <v>#DIV/0!</v>
      </c>
    </row>
    <row r="10" spans="1:13" x14ac:dyDescent="0.3">
      <c r="A10" s="12" t="s">
        <v>13</v>
      </c>
      <c r="B10" s="176">
        <f t="shared" ref="B10:H10" si="8">(B6-B8)/B8</f>
        <v>0.32262376997085163</v>
      </c>
      <c r="C10" s="176">
        <f t="shared" si="8"/>
        <v>0.23276440595588976</v>
      </c>
      <c r="D10" s="176">
        <f t="shared" si="8"/>
        <v>0.23556475562670931</v>
      </c>
      <c r="E10" s="176">
        <f t="shared" si="8"/>
        <v>0.10855020874925658</v>
      </c>
      <c r="F10" s="176">
        <f t="shared" si="8"/>
        <v>0.18328780029862868</v>
      </c>
      <c r="G10" s="176">
        <f t="shared" si="8"/>
        <v>0.23048988710828522</v>
      </c>
      <c r="H10" s="176" t="e">
        <f t="shared" si="8"/>
        <v>#DIV/0!</v>
      </c>
      <c r="I10" s="176" t="e">
        <f t="shared" ref="I10:J10" si="9">(I6-I8)/I8</f>
        <v>#DIV/0!</v>
      </c>
      <c r="J10" s="176" t="e">
        <f t="shared" si="9"/>
        <v>#DIV/0!</v>
      </c>
      <c r="K10" s="176" t="e">
        <f>(K6-K8)/K8</f>
        <v>#DIV/0!</v>
      </c>
      <c r="L10" s="176" t="e">
        <f>(L6-L8)/L8</f>
        <v>#DIV/0!</v>
      </c>
      <c r="M10" s="378" t="e">
        <f>(M6-M8)/M8</f>
        <v>#DIV/0!</v>
      </c>
    </row>
    <row r="11" spans="1:13" x14ac:dyDescent="0.3">
      <c r="A11" s="16" t="s">
        <v>14</v>
      </c>
      <c r="B11" s="52">
        <f t="shared" ref="B11:L11" si="10">B6/B3</f>
        <v>2.3939862747431474E-2</v>
      </c>
      <c r="C11" s="52">
        <f t="shared" si="10"/>
        <v>2.2950387630948983E-2</v>
      </c>
      <c r="D11" s="52">
        <f t="shared" si="10"/>
        <v>2.20214568040655E-2</v>
      </c>
      <c r="E11" s="52">
        <f t="shared" si="10"/>
        <v>2.001804754976888E-2</v>
      </c>
      <c r="F11" s="52">
        <f t="shared" si="10"/>
        <v>2.5854192282094957E-2</v>
      </c>
      <c r="G11" s="52">
        <f t="shared" si="10"/>
        <v>2.1704840458742731E-2</v>
      </c>
      <c r="H11" s="52" t="e">
        <f t="shared" si="10"/>
        <v>#DIV/0!</v>
      </c>
      <c r="I11" s="254" t="e">
        <f t="shared" si="10"/>
        <v>#DIV/0!</v>
      </c>
      <c r="J11" s="52" t="e">
        <f t="shared" si="10"/>
        <v>#DIV/0!</v>
      </c>
      <c r="K11" s="52" t="e">
        <f t="shared" si="10"/>
        <v>#DIV/0!</v>
      </c>
      <c r="L11" s="52" t="e">
        <f t="shared" si="10"/>
        <v>#DIV/0!</v>
      </c>
      <c r="M11" s="382" t="e">
        <f>M6/M3</f>
        <v>#DIV/0!</v>
      </c>
    </row>
    <row r="12" spans="1:13" x14ac:dyDescent="0.3">
      <c r="A12" s="17" t="s">
        <v>8</v>
      </c>
      <c r="B12" s="260">
        <f t="shared" ref="B12:L12" si="11">B7/B4</f>
        <v>2.3782559456398639E-2</v>
      </c>
      <c r="C12" s="260">
        <f t="shared" si="11"/>
        <v>2.2227017695295642E-2</v>
      </c>
      <c r="D12" s="260">
        <f t="shared" si="11"/>
        <v>2.0987517949850879E-2</v>
      </c>
      <c r="E12" s="260">
        <f t="shared" si="11"/>
        <v>2.4779406023061504E-2</v>
      </c>
      <c r="F12" s="260">
        <f t="shared" si="11"/>
        <v>2.7506434253626578E-2</v>
      </c>
      <c r="G12" s="260">
        <f t="shared" si="11"/>
        <v>2.1373575608253773E-2</v>
      </c>
      <c r="H12" s="260">
        <f t="shared" si="11"/>
        <v>2.005945172299901E-2</v>
      </c>
      <c r="I12" s="261">
        <f t="shared" si="11"/>
        <v>2.9123725246856958E-2</v>
      </c>
      <c r="J12" s="260">
        <f t="shared" si="11"/>
        <v>2.3450048185030516E-2</v>
      </c>
      <c r="K12" s="260">
        <f t="shared" si="11"/>
        <v>2.7598468271334792E-2</v>
      </c>
      <c r="L12" s="260">
        <f t="shared" si="11"/>
        <v>2.5267665952890792E-2</v>
      </c>
      <c r="M12" s="383" t="e">
        <f>M7/M4</f>
        <v>#DIV/0!</v>
      </c>
    </row>
    <row r="13" spans="1:13" x14ac:dyDescent="0.3">
      <c r="A13" s="18" t="s">
        <v>9</v>
      </c>
      <c r="B13" s="171">
        <f t="shared" ref="B13:C13" si="12">(B11-B12)/B12</f>
        <v>6.6142288562853644E-3</v>
      </c>
      <c r="C13" s="171">
        <f t="shared" si="12"/>
        <v>3.2544624095316332E-2</v>
      </c>
      <c r="D13" s="171">
        <f t="shared" ref="D13:E13" si="13">(D11-D12)/D12</f>
        <v>4.9264465511605057E-2</v>
      </c>
      <c r="E13" s="171">
        <f t="shared" si="13"/>
        <v>-0.19214982267377032</v>
      </c>
      <c r="F13" s="171">
        <f t="shared" ref="F13:G13" si="14">(F11-F12)/F12</f>
        <v>-6.006747207932929E-2</v>
      </c>
      <c r="G13" s="171">
        <f t="shared" si="14"/>
        <v>1.5498803595643337E-2</v>
      </c>
      <c r="H13" s="171" t="e">
        <f t="shared" ref="H13:I13" si="15">(H11-H12)/H12</f>
        <v>#DIV/0!</v>
      </c>
      <c r="I13" s="262" t="e">
        <f t="shared" si="15"/>
        <v>#DIV/0!</v>
      </c>
      <c r="J13" s="171" t="e">
        <f t="shared" ref="J13" si="16">(J11-J12)/J12</f>
        <v>#DIV/0!</v>
      </c>
      <c r="K13" s="171" t="e">
        <f>(K11-K12)/K12</f>
        <v>#DIV/0!</v>
      </c>
      <c r="L13" s="171" t="e">
        <f>(L11-L12)/L12</f>
        <v>#DIV/0!</v>
      </c>
      <c r="M13" s="384" t="e">
        <f>(M11-M12)/M12</f>
        <v>#DIV/0!</v>
      </c>
    </row>
    <row r="14" spans="1:13" x14ac:dyDescent="0.3">
      <c r="A14" s="19" t="s">
        <v>15</v>
      </c>
      <c r="B14" s="53">
        <f>SUM('MF QUOTIDIEN'!B14:AF14)</f>
        <v>73762.28</v>
      </c>
      <c r="C14" s="53">
        <f>SUM('MF QUOTIDIEN'!AG14:BJ14)</f>
        <v>61827.700000000004</v>
      </c>
      <c r="D14" s="53">
        <f>SUM('MF QUOTIDIEN'!BK14:CO14)</f>
        <v>77890.13</v>
      </c>
      <c r="E14" s="53">
        <f>SUM('MF QUOTIDIEN'!CP14:DT14)</f>
        <v>66717.610000000015</v>
      </c>
      <c r="F14" s="53">
        <f>SUM('MF QUOTIDIEN'!DU14:EV14)</f>
        <v>145494.63</v>
      </c>
      <c r="G14" s="53">
        <f>SUM('MF QUOTIDIEN'!EW14:GA14)</f>
        <v>75917.740000000005</v>
      </c>
      <c r="H14" s="53">
        <f>SUM('MF QUOTIDIEN'!GC14:HF14)</f>
        <v>60406.96</v>
      </c>
      <c r="I14" s="255">
        <f>SUM('MF QUOTIDIEN'!HG14:IK14)</f>
        <v>0</v>
      </c>
      <c r="J14" s="53">
        <f>SUM('MF QUOTIDIEN'!IL14:JO14)</f>
        <v>0</v>
      </c>
      <c r="K14" s="53">
        <f>SUM('MF QUOTIDIEN'!JP14:KT14)</f>
        <v>0</v>
      </c>
      <c r="L14" s="53">
        <f>SUM('MF QUOTIDIEN'!KU14:LY14)</f>
        <v>0</v>
      </c>
      <c r="M14" s="385">
        <f>SUM('MF QUOTIDIEN'!KV14:LZ14)</f>
        <v>0</v>
      </c>
    </row>
    <row r="15" spans="1:13" x14ac:dyDescent="0.3">
      <c r="A15" s="20" t="s">
        <v>8</v>
      </c>
      <c r="B15" s="263">
        <v>51690.38</v>
      </c>
      <c r="C15" s="263">
        <v>45204.13</v>
      </c>
      <c r="D15" s="263">
        <v>58707.25</v>
      </c>
      <c r="E15" s="263">
        <v>56277.75</v>
      </c>
      <c r="F15" s="263">
        <v>112362.28</v>
      </c>
      <c r="G15" s="263">
        <v>63234.79</v>
      </c>
      <c r="H15" s="263">
        <v>54668.85</v>
      </c>
      <c r="I15" s="264">
        <v>126909.93000000001</v>
      </c>
      <c r="J15" s="263">
        <v>57127.099999999991</v>
      </c>
      <c r="K15" s="263">
        <v>55961.71</v>
      </c>
      <c r="L15" s="263">
        <v>52542.160000000011</v>
      </c>
      <c r="M15" s="386"/>
    </row>
    <row r="16" spans="1:13" x14ac:dyDescent="0.3">
      <c r="A16" s="21" t="s">
        <v>16</v>
      </c>
      <c r="B16" s="265">
        <f>SUM('MF QUOTIDIEN'!B16:AF16)</f>
        <v>53942.603800000012</v>
      </c>
      <c r="C16" s="265">
        <f>SUM('MF QUOTIDIEN'!AG16:BJ16)</f>
        <v>46920.257132865481</v>
      </c>
      <c r="D16" s="265">
        <f>SUM('MF QUOTIDIEN'!BK16:CO16)</f>
        <v>60957.711783349761</v>
      </c>
      <c r="E16" s="265">
        <f>SUM('MF QUOTIDIEN'!CP16:DT16)</f>
        <v>58469.176093138209</v>
      </c>
      <c r="F16" s="265">
        <f>SUM('MF QUOTIDIEN'!DU16:EV16)</f>
        <v>116683.4306625615</v>
      </c>
      <c r="G16" s="265">
        <f>SUM('MF QUOTIDIEN'!EW16:GA16)</f>
        <v>65745.919987935253</v>
      </c>
      <c r="H16" s="265"/>
      <c r="I16" s="266"/>
      <c r="J16" s="265"/>
      <c r="K16" s="265"/>
      <c r="L16" s="265"/>
      <c r="M16" s="387"/>
    </row>
    <row r="17" spans="1:13" x14ac:dyDescent="0.3">
      <c r="A17" s="22" t="s">
        <v>9</v>
      </c>
      <c r="B17" s="170">
        <f t="shared" ref="B17:C17" si="17">(B14-B15)/B15</f>
        <v>0.4270020843336807</v>
      </c>
      <c r="C17" s="170">
        <f t="shared" si="17"/>
        <v>0.36774449591220998</v>
      </c>
      <c r="D17" s="170">
        <f t="shared" ref="D17:F17" si="18">(D14-D15)/D15</f>
        <v>0.32675487269459913</v>
      </c>
      <c r="E17" s="170">
        <f t="shared" si="18"/>
        <v>0.18550599482033334</v>
      </c>
      <c r="F17" s="176">
        <f t="shared" si="18"/>
        <v>0.29487075199969248</v>
      </c>
      <c r="G17" s="176">
        <f t="shared" ref="G17:H17" si="19">(G14-G15)/G15</f>
        <v>0.20056918035151228</v>
      </c>
      <c r="H17" s="176">
        <f t="shared" si="19"/>
        <v>0.10496123477995239</v>
      </c>
      <c r="I17" s="267">
        <f t="shared" ref="I17:J17" si="20">(I14-I15)/I15</f>
        <v>-1</v>
      </c>
      <c r="J17" s="176">
        <f t="shared" si="20"/>
        <v>-1</v>
      </c>
      <c r="K17" s="176">
        <f>(K14-K15)/K15</f>
        <v>-1</v>
      </c>
      <c r="L17" s="176">
        <f>(L14-L15)/L15</f>
        <v>-1</v>
      </c>
      <c r="M17" s="378" t="e">
        <f>(M14-M15)/M15</f>
        <v>#DIV/0!</v>
      </c>
    </row>
    <row r="18" spans="1:13" x14ac:dyDescent="0.3">
      <c r="A18" s="18" t="s">
        <v>13</v>
      </c>
      <c r="B18" s="171">
        <f t="shared" ref="B18:C18" si="21">(B14-B16)/B16</f>
        <v>0.36742157040628398</v>
      </c>
      <c r="C18" s="171">
        <f t="shared" si="21"/>
        <v>0.31771869503870526</v>
      </c>
      <c r="D18" s="171">
        <f t="shared" ref="D18:F18" si="22">(D14-D16)/D16</f>
        <v>0.27777319261638089</v>
      </c>
      <c r="E18" s="171">
        <f t="shared" si="22"/>
        <v>0.14107320229247802</v>
      </c>
      <c r="F18" s="176">
        <f t="shared" si="22"/>
        <v>0.24691765723582493</v>
      </c>
      <c r="G18" s="176">
        <f t="shared" ref="G18:H18" si="23">(G14-G16)/G16</f>
        <v>0.15471408741304918</v>
      </c>
      <c r="H18" s="176" t="e">
        <f t="shared" si="23"/>
        <v>#DIV/0!</v>
      </c>
      <c r="I18" s="267" t="e">
        <f t="shared" ref="I18:J18" si="24">(I14-I16)/I16</f>
        <v>#DIV/0!</v>
      </c>
      <c r="J18" s="176" t="e">
        <f t="shared" si="24"/>
        <v>#DIV/0!</v>
      </c>
      <c r="K18" s="176" t="e">
        <f>(K14-K16)/K16</f>
        <v>#DIV/0!</v>
      </c>
      <c r="L18" s="176" t="e">
        <f>(L14-L16)/L16</f>
        <v>#DIV/0!</v>
      </c>
      <c r="M18" s="378" t="e">
        <f>(M14-M16)/M16</f>
        <v>#DIV/0!</v>
      </c>
    </row>
    <row r="19" spans="1:13" x14ac:dyDescent="0.3">
      <c r="A19" s="19" t="s">
        <v>17</v>
      </c>
      <c r="B19" s="53">
        <f t="shared" ref="B19:L19" si="25">B14/B6</f>
        <v>61.112079536039765</v>
      </c>
      <c r="C19" s="53">
        <f t="shared" si="25"/>
        <v>59.165263157894742</v>
      </c>
      <c r="D19" s="53">
        <f t="shared" si="25"/>
        <v>64.425252274607118</v>
      </c>
      <c r="E19" s="53">
        <f t="shared" si="25"/>
        <v>61.377746090156407</v>
      </c>
      <c r="F19" s="53">
        <f t="shared" si="25"/>
        <v>63.479332460732984</v>
      </c>
      <c r="G19" s="53">
        <f t="shared" si="25"/>
        <v>57.469901589704776</v>
      </c>
      <c r="H19" s="53">
        <f t="shared" si="25"/>
        <v>58.139518768046194</v>
      </c>
      <c r="I19" s="53" t="e">
        <f t="shared" si="25"/>
        <v>#DIV/0!</v>
      </c>
      <c r="J19" s="53" t="e">
        <f t="shared" si="25"/>
        <v>#DIV/0!</v>
      </c>
      <c r="K19" s="53" t="e">
        <f t="shared" si="25"/>
        <v>#DIV/0!</v>
      </c>
      <c r="L19" s="53" t="e">
        <f t="shared" si="25"/>
        <v>#DIV/0!</v>
      </c>
      <c r="M19" s="385" t="e">
        <f>M14/M6</f>
        <v>#DIV/0!</v>
      </c>
    </row>
    <row r="20" spans="1:13" x14ac:dyDescent="0.3">
      <c r="A20" s="23" t="s">
        <v>8</v>
      </c>
      <c r="B20" s="173">
        <f t="shared" ref="B20:L20" si="26">B15/B7</f>
        <v>58.605873015873016</v>
      </c>
      <c r="C20" s="173">
        <f t="shared" si="26"/>
        <v>54.859381067961159</v>
      </c>
      <c r="D20" s="173">
        <f t="shared" si="26"/>
        <v>61.797105263157896</v>
      </c>
      <c r="E20" s="173">
        <f t="shared" si="26"/>
        <v>59.115283613445378</v>
      </c>
      <c r="F20" s="173">
        <f t="shared" si="26"/>
        <v>59.73539606592238</v>
      </c>
      <c r="G20" s="173">
        <f t="shared" si="26"/>
        <v>60.744274735830935</v>
      </c>
      <c r="H20" s="173">
        <f t="shared" si="26"/>
        <v>60.009714599341379</v>
      </c>
      <c r="I20" s="268">
        <f t="shared" si="26"/>
        <v>58.781811023622048</v>
      </c>
      <c r="J20" s="173">
        <f t="shared" si="26"/>
        <v>55.897358121330718</v>
      </c>
      <c r="K20" s="173">
        <f t="shared" si="26"/>
        <v>55.462547076313179</v>
      </c>
      <c r="L20" s="173">
        <f t="shared" si="26"/>
        <v>59.36967231638419</v>
      </c>
      <c r="M20" s="173" t="e">
        <f>M15/M7</f>
        <v>#DIV/0!</v>
      </c>
    </row>
    <row r="21" spans="1:13" x14ac:dyDescent="0.3">
      <c r="A21" s="23" t="s">
        <v>16</v>
      </c>
      <c r="B21" s="173">
        <f t="shared" ref="B21:L21" si="27">B16/B8</f>
        <v>59.11</v>
      </c>
      <c r="C21" s="173">
        <f t="shared" si="27"/>
        <v>55.350835322195707</v>
      </c>
      <c r="D21" s="173">
        <f t="shared" si="27"/>
        <v>62.297105263157924</v>
      </c>
      <c r="E21" s="173">
        <f t="shared" si="27"/>
        <v>59.628350840336161</v>
      </c>
      <c r="F21" s="173">
        <f t="shared" si="27"/>
        <v>60.239999999999981</v>
      </c>
      <c r="G21" s="173">
        <f t="shared" si="27"/>
        <v>61.241248799231492</v>
      </c>
      <c r="H21" s="173" t="e">
        <f t="shared" si="27"/>
        <v>#DIV/0!</v>
      </c>
      <c r="I21" s="173" t="e">
        <f t="shared" si="27"/>
        <v>#DIV/0!</v>
      </c>
      <c r="J21" s="269" t="e">
        <f t="shared" si="27"/>
        <v>#DIV/0!</v>
      </c>
      <c r="K21" s="269" t="e">
        <f t="shared" si="27"/>
        <v>#DIV/0!</v>
      </c>
      <c r="L21" s="269" t="e">
        <f t="shared" si="27"/>
        <v>#DIV/0!</v>
      </c>
      <c r="M21" s="269" t="e">
        <f>M16/M8</f>
        <v>#DIV/0!</v>
      </c>
    </row>
    <row r="22" spans="1:13" x14ac:dyDescent="0.3">
      <c r="A22" s="12" t="s">
        <v>9</v>
      </c>
      <c r="B22" s="176">
        <f t="shared" ref="B22:C22" si="28">(B19-B20)/B20</f>
        <v>4.27637434816125E-2</v>
      </c>
      <c r="C22" s="176">
        <f t="shared" si="28"/>
        <v>7.848943983891013E-2</v>
      </c>
      <c r="D22" s="176">
        <f t="shared" ref="D22:E22" si="29">(D19-D20)/D20</f>
        <v>4.2528642729420321E-2</v>
      </c>
      <c r="E22" s="176">
        <f t="shared" si="29"/>
        <v>3.827203962185588E-2</v>
      </c>
      <c r="F22" s="176">
        <f t="shared" ref="F22:G22" si="30">(F19-F20)/F20</f>
        <v>6.2675342282470112E-2</v>
      </c>
      <c r="G22" s="176">
        <f t="shared" si="30"/>
        <v>-5.3904226536014926E-2</v>
      </c>
      <c r="H22" s="176">
        <f t="shared" ref="H22:I22" si="31">(H19-H20)/H20</f>
        <v>-3.1164884615460416E-2</v>
      </c>
      <c r="I22" s="176" t="e">
        <f t="shared" si="31"/>
        <v>#DIV/0!</v>
      </c>
      <c r="J22" s="176" t="e">
        <f t="shared" ref="J22" si="32">(J19-J20)/J20</f>
        <v>#DIV/0!</v>
      </c>
      <c r="K22" s="176" t="e">
        <f>(K19-K20)/K20</f>
        <v>#DIV/0!</v>
      </c>
      <c r="L22" s="176" t="e">
        <f>(L19-L20)/L20</f>
        <v>#DIV/0!</v>
      </c>
      <c r="M22" s="378" t="e">
        <f>(M19-M20)/M20</f>
        <v>#DIV/0!</v>
      </c>
    </row>
    <row r="23" spans="1:13" x14ac:dyDescent="0.3">
      <c r="A23" s="12" t="s">
        <v>13</v>
      </c>
      <c r="B23" s="176">
        <f t="shared" ref="B23:C23" si="33">(B19-B21)/B21</f>
        <v>3.3870403248854097E-2</v>
      </c>
      <c r="C23" s="176">
        <f t="shared" si="33"/>
        <v>6.8913645358653672E-2</v>
      </c>
      <c r="D23" s="176">
        <f t="shared" ref="D23:E23" si="34">(D19-D21)/D21</f>
        <v>3.4161250389715382E-2</v>
      </c>
      <c r="E23" s="176">
        <f t="shared" si="34"/>
        <v>2.9338313489576693E-2</v>
      </c>
      <c r="F23" s="176">
        <f t="shared" ref="F23:G23" si="35">(F19-F21)/F21</f>
        <v>5.3773779228635528E-2</v>
      </c>
      <c r="G23" s="176">
        <f t="shared" si="35"/>
        <v>-6.1581814275055123E-2</v>
      </c>
      <c r="H23" s="176" t="e">
        <f t="shared" ref="H23:I23" si="36">(H19-H21)/H21</f>
        <v>#DIV/0!</v>
      </c>
      <c r="I23" s="176" t="e">
        <f t="shared" si="36"/>
        <v>#DIV/0!</v>
      </c>
      <c r="J23" s="176" t="e">
        <f t="shared" ref="J23" si="37">(J19-J21)/J21</f>
        <v>#DIV/0!</v>
      </c>
      <c r="K23" s="176" t="e">
        <f>(K19-K21)/K21</f>
        <v>#DIV/0!</v>
      </c>
      <c r="L23" s="176" t="e">
        <f>(L19-L21)/L21</f>
        <v>#DIV/0!</v>
      </c>
      <c r="M23" s="378" t="e">
        <f>(M19-M21)/M21</f>
        <v>#DIV/0!</v>
      </c>
    </row>
    <row r="24" spans="1:13" x14ac:dyDescent="0.3">
      <c r="A24" s="459" t="s">
        <v>18</v>
      </c>
      <c r="B24" s="461"/>
      <c r="C24" s="461">
        <f>SUM('MF QUOTIDIEN'!AG24:BJ24)</f>
        <v>0</v>
      </c>
      <c r="D24" s="461">
        <f>SUM('MF QUOTIDIEN'!BK24:CO24)</f>
        <v>0</v>
      </c>
      <c r="E24" s="461"/>
      <c r="F24" s="461">
        <f>SUM('MF QUOTIDIEN'!DU24:EW24)</f>
        <v>0</v>
      </c>
      <c r="G24" s="461">
        <f>SUM('MF QUOTIDIEN'!DV24:EX24)</f>
        <v>0</v>
      </c>
      <c r="H24" s="461">
        <f>SUM('MF QUOTIDIEN'!DW24:EY24)</f>
        <v>0</v>
      </c>
      <c r="I24" s="461">
        <f>SUM('MF QUOTIDIEN'!DX24:EZ24)</f>
        <v>0</v>
      </c>
      <c r="J24" s="461">
        <f>SUM('MF QUOTIDIEN'!DY24:FA24)</f>
        <v>0</v>
      </c>
      <c r="K24" s="461">
        <f>SUM('MF QUOTIDIEN'!DZ24:FB24)</f>
        <v>0</v>
      </c>
      <c r="L24" s="461">
        <f>SUM('MF QUOTIDIEN'!EA24:FC24)</f>
        <v>0</v>
      </c>
      <c r="M24" s="461">
        <f>SUM('MF QUOTIDIEN'!EB24:FD24)</f>
        <v>0</v>
      </c>
    </row>
    <row r="25" spans="1:13" x14ac:dyDescent="0.3">
      <c r="A25" s="459"/>
      <c r="B25" s="461"/>
      <c r="C25" s="461">
        <f>SUM('MF QUOTIDIEN'!AG25:BJ25)</f>
        <v>0</v>
      </c>
      <c r="D25" s="461">
        <f>SUM('MF QUOTIDIEN'!BK25:CO25)</f>
        <v>0</v>
      </c>
      <c r="E25" s="461"/>
      <c r="F25" s="461">
        <f>SUM('MF QUOTIDIEN'!DU25:EW25)</f>
        <v>0</v>
      </c>
      <c r="G25" s="461">
        <f>SUM('MF QUOTIDIEN'!DV25:EX25)</f>
        <v>0</v>
      </c>
      <c r="H25" s="461">
        <f>SUM('MF QUOTIDIEN'!DW25:EY25)</f>
        <v>0</v>
      </c>
      <c r="I25" s="461">
        <f>SUM('MF QUOTIDIEN'!DX25:EZ25)</f>
        <v>0</v>
      </c>
      <c r="J25" s="461">
        <f>SUM('MF QUOTIDIEN'!DY25:FA25)</f>
        <v>0</v>
      </c>
      <c r="K25" s="461"/>
      <c r="L25" s="461"/>
      <c r="M25" s="461"/>
    </row>
    <row r="26" spans="1:13" x14ac:dyDescent="0.3">
      <c r="C26" s="104">
        <f>SUM('MF QUOTIDIEN'!AG26:BJ26)</f>
        <v>0</v>
      </c>
      <c r="I26" s="25"/>
    </row>
  </sheetData>
  <mergeCells count="13">
    <mergeCell ref="M24:M25"/>
    <mergeCell ref="K24:K25"/>
    <mergeCell ref="L24:L25"/>
    <mergeCell ref="A24:A25"/>
    <mergeCell ref="B24:B25"/>
    <mergeCell ref="C24:C25"/>
    <mergeCell ref="D24:D25"/>
    <mergeCell ref="E24:E25"/>
    <mergeCell ref="J24:J25"/>
    <mergeCell ref="I24:I25"/>
    <mergeCell ref="H24:H25"/>
    <mergeCell ref="G24:G25"/>
    <mergeCell ref="F24:F25"/>
  </mergeCells>
  <conditionalFormatting sqref="A5:M5 A10:M10 F17:M18 A18:E18 A22:M23">
    <cfRule type="cellIs" dxfId="29" priority="47" operator="lessThan">
      <formula>0</formula>
    </cfRule>
  </conditionalFormatting>
  <conditionalFormatting sqref="A5:M5">
    <cfRule type="cellIs" dxfId="28" priority="46" operator="greaterThan">
      <formula>0</formula>
    </cfRule>
  </conditionalFormatting>
  <conditionalFormatting sqref="A9:M10">
    <cfRule type="cellIs" dxfId="27" priority="6" operator="greaterThan">
      <formula>0</formula>
    </cfRule>
  </conditionalFormatting>
  <conditionalFormatting sqref="A13:M13">
    <cfRule type="cellIs" dxfId="26" priority="45" operator="greaterThan">
      <formula>0</formula>
    </cfRule>
    <cfRule type="cellIs" dxfId="25" priority="48" operator="lessThan">
      <formula>0</formula>
    </cfRule>
  </conditionalFormatting>
  <conditionalFormatting sqref="A17:M18">
    <cfRule type="cellIs" dxfId="24" priority="5" operator="greaterThan">
      <formula>0</formula>
    </cfRule>
  </conditionalFormatting>
  <conditionalFormatting sqref="A22:M23">
    <cfRule type="cellIs" dxfId="23" priority="7" operator="greaterThan">
      <formula>0</formula>
    </cfRule>
  </conditionalFormatting>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568BC4-D8F5-4EFE-8DF9-3D18C89FAAE2}">
  <dimension ref="A1:Q19"/>
  <sheetViews>
    <sheetView workbookViewId="0">
      <pane xSplit="1" topLeftCell="H1" activePane="topRight" state="frozen"/>
      <selection pane="topRight" activeCell="M2" sqref="M2"/>
    </sheetView>
  </sheetViews>
  <sheetFormatPr baseColWidth="10" defaultColWidth="8.88671875" defaultRowHeight="14.4" x14ac:dyDescent="0.3"/>
  <cols>
    <col min="1" max="1" width="12.33203125" customWidth="1"/>
    <col min="2" max="7" width="14.44140625" style="56" customWidth="1"/>
    <col min="8" max="13" width="14.44140625" customWidth="1"/>
    <col min="14" max="16" width="17.44140625" customWidth="1"/>
    <col min="17" max="17" width="10.33203125" bestFit="1" customWidth="1"/>
  </cols>
  <sheetData>
    <row r="1" spans="1:16" x14ac:dyDescent="0.3">
      <c r="B1" s="362" t="s">
        <v>29</v>
      </c>
      <c r="C1" s="362" t="s">
        <v>30</v>
      </c>
      <c r="D1" s="362" t="s">
        <v>31</v>
      </c>
      <c r="E1" s="362" t="s">
        <v>32</v>
      </c>
      <c r="F1" s="362" t="s">
        <v>33</v>
      </c>
      <c r="G1" s="362" t="s">
        <v>34</v>
      </c>
      <c r="H1" s="362" t="s">
        <v>35</v>
      </c>
      <c r="I1" s="362" t="s">
        <v>36</v>
      </c>
      <c r="J1" s="362" t="s">
        <v>37</v>
      </c>
      <c r="K1" s="366" t="s">
        <v>38</v>
      </c>
      <c r="L1" s="362" t="s">
        <v>39</v>
      </c>
      <c r="M1" s="362" t="s">
        <v>40</v>
      </c>
      <c r="N1" s="362" t="s">
        <v>41</v>
      </c>
      <c r="O1" s="362" t="s">
        <v>42</v>
      </c>
      <c r="P1" s="362" t="s">
        <v>43</v>
      </c>
    </row>
    <row r="2" spans="1:16" x14ac:dyDescent="0.3">
      <c r="A2" s="114" t="s">
        <v>16</v>
      </c>
      <c r="B2" s="290">
        <f>'Hebdo Anr'!L16+'Hebdo MF'!L16</f>
        <v>20734.893380118625</v>
      </c>
      <c r="C2" s="290">
        <f>'Hebdo Anr'!M16+'Hebdo MF'!M16</f>
        <v>25684.169610988716</v>
      </c>
      <c r="D2" s="290">
        <f>'Hebdo Anr'!N16+'Hebdo MF'!N16</f>
        <v>12429.362964679949</v>
      </c>
      <c r="E2" s="290">
        <f>'Hebdo Anr'!O16+'Hebdo MF'!O16</f>
        <v>11181.43238554287</v>
      </c>
      <c r="F2" s="290">
        <f>'Hebdo Anr'!P16+'Hebdo MF'!P16</f>
        <v>16995.997274512098</v>
      </c>
      <c r="G2" s="290">
        <f>'Hebdo Anr'!Q16+'Hebdo MF'!Q16</f>
        <v>16326.063019307432</v>
      </c>
      <c r="H2" s="290">
        <f>'Hebdo Anr'!R16+'Hebdo MF'!R16</f>
        <v>16852.321126650771</v>
      </c>
      <c r="I2" s="290">
        <f>'Hebdo Anr'!S16+'Hebdo MF'!S16</f>
        <v>18035.295146016571</v>
      </c>
      <c r="J2" s="290">
        <f>'Hebdo Anr'!T16+'Hebdo MF'!T16</f>
        <v>26894.801225099483</v>
      </c>
      <c r="K2" s="290">
        <f>'Hebdo Anr'!U16+'Hebdo MF'!U16</f>
        <v>69650.688264100449</v>
      </c>
      <c r="L2" s="290">
        <f>'Hebdo Anr'!V16+'Hebdo MF'!V16</f>
        <v>13501.311419681682</v>
      </c>
      <c r="M2" s="290">
        <f>'Hebdo Anr'!W16+'Hebdo MF'!W16</f>
        <v>31227.218989396435</v>
      </c>
      <c r="N2" s="290">
        <f>'Hebdo Anr'!X16+'Hebdo MF'!X16</f>
        <v>22099.496909334117</v>
      </c>
      <c r="O2" s="290"/>
      <c r="P2" s="290"/>
    </row>
    <row r="3" spans="1:16" s="325" customFormat="1" x14ac:dyDescent="0.3">
      <c r="A3" s="364" t="s">
        <v>15</v>
      </c>
      <c r="B3" s="365">
        <f>'Hebdo Anr'!L14+'Hebdo MF'!L14</f>
        <v>22717.680000000004</v>
      </c>
      <c r="C3" s="365">
        <f>'Hebdo Anr'!M14+'Hebdo MF'!M14</f>
        <v>25630.28</v>
      </c>
      <c r="D3" s="365">
        <f>'Hebdo Anr'!N14+'Hebdo MF'!N14</f>
        <v>17375.07</v>
      </c>
      <c r="E3" s="365">
        <f>'Hebdo Anr'!O14+'Hebdo MF'!O14</f>
        <v>12947.630000000001</v>
      </c>
      <c r="F3" s="365">
        <f>'Hebdo Anr'!P14+'Hebdo MF'!P14</f>
        <v>17136.189999999999</v>
      </c>
      <c r="G3" s="365">
        <f>'Hebdo Anr'!Q14+'Hebdo MF'!Q14</f>
        <v>18389.79</v>
      </c>
      <c r="H3" s="365">
        <f>'Hebdo Anr'!R14+'Hebdo MF'!R14</f>
        <v>18321.240000000002</v>
      </c>
      <c r="I3" s="365">
        <f>'Hebdo Anr'!S14+'Hebdo MF'!S14</f>
        <v>20615.47</v>
      </c>
      <c r="J3" s="365">
        <f>'Hebdo Anr'!T14+'Hebdo MF'!T14</f>
        <v>32069.42</v>
      </c>
      <c r="K3" s="365">
        <f>'Hebdo Anr'!U14+'Hebdo MF'!U14</f>
        <v>90987.38</v>
      </c>
      <c r="L3" s="365">
        <f>'Hebdo Anr'!V14+'Hebdo MF'!V14</f>
        <v>18512.939999999999</v>
      </c>
      <c r="M3" s="365">
        <f>'Hebdo Anr'!W14+'Hebdo MF'!W14</f>
        <v>30152.039999999997</v>
      </c>
      <c r="N3" s="365">
        <f>'Hebdo Anr'!X14+'Hebdo MF'!X14</f>
        <v>22808.670000000002</v>
      </c>
      <c r="O3" s="365"/>
      <c r="P3" s="365"/>
    </row>
    <row r="4" spans="1:16" x14ac:dyDescent="0.3">
      <c r="A4" s="114" t="s">
        <v>13</v>
      </c>
      <c r="B4" s="358">
        <f t="shared" ref="B4:K4" si="0">(B3-B2)/B2</f>
        <v>9.5625599974511921E-2</v>
      </c>
      <c r="C4" s="358">
        <f t="shared" si="0"/>
        <v>-2.0981644259840579E-3</v>
      </c>
      <c r="D4" s="358">
        <f t="shared" si="0"/>
        <v>0.39790510980925403</v>
      </c>
      <c r="E4" s="358">
        <f t="shared" si="0"/>
        <v>0.15795808207370204</v>
      </c>
      <c r="F4" s="358">
        <f t="shared" si="0"/>
        <v>8.2485730742108236E-3</v>
      </c>
      <c r="G4" s="358">
        <f t="shared" si="0"/>
        <v>0.12640689786949713</v>
      </c>
      <c r="H4" s="358">
        <f t="shared" si="0"/>
        <v>8.7164187194738257E-2</v>
      </c>
      <c r="I4" s="358">
        <f t="shared" si="0"/>
        <v>0.14306252451617402</v>
      </c>
      <c r="J4" s="358">
        <f t="shared" si="0"/>
        <v>0.19240219444608941</v>
      </c>
      <c r="K4" s="358">
        <f t="shared" si="0"/>
        <v>0.30633856272884774</v>
      </c>
      <c r="L4" s="358">
        <f>(L3-L2)/L2</f>
        <v>0.3711956879249938</v>
      </c>
      <c r="M4" s="358">
        <f>(M3-M2)/M2</f>
        <v>-3.4430827470147994E-2</v>
      </c>
      <c r="N4" s="358">
        <f t="shared" ref="N4" si="1">(N3-N2)/N2</f>
        <v>3.2090010626728477E-2</v>
      </c>
      <c r="O4" s="358"/>
      <c r="P4" s="358"/>
    </row>
    <row r="5" spans="1:16" x14ac:dyDescent="0.3">
      <c r="A5" s="114" t="s">
        <v>109</v>
      </c>
      <c r="B5" s="290">
        <f>'Hebdo Anr'!L15+'Hebdo MF'!L15</f>
        <v>19561</v>
      </c>
      <c r="C5" s="290">
        <f>'Hebdo Anr'!M15+'Hebdo MF'!M15</f>
        <v>24582.05</v>
      </c>
      <c r="D5" s="290">
        <f>'Hebdo Anr'!N15+'Hebdo MF'!N15</f>
        <v>12993</v>
      </c>
      <c r="E5" s="290">
        <f>'Hebdo Anr'!O15+'Hebdo MF'!O15</f>
        <v>13010</v>
      </c>
      <c r="F5" s="290">
        <f>'Hebdo Anr'!P15+'Hebdo MF'!P15</f>
        <v>15471.8</v>
      </c>
      <c r="G5" s="290">
        <f>'Hebdo Anr'!Q15+'Hebdo MF'!Q15</f>
        <v>15617.74</v>
      </c>
      <c r="H5" s="290">
        <f>'Hebdo Anr'!R15+'Hebdo MF'!R15</f>
        <v>15980.8</v>
      </c>
      <c r="I5" s="290">
        <f>'Hebdo Anr'!S15+'Hebdo MF'!S15</f>
        <v>19753</v>
      </c>
      <c r="J5" s="290">
        <f>'Hebdo Anr'!T15+'Hebdo MF'!T15</f>
        <v>33357.519999999997</v>
      </c>
      <c r="K5" s="290">
        <f>'Hebdo Anr'!U15+'Hebdo MF'!U15</f>
        <v>61177.96</v>
      </c>
      <c r="L5" s="290">
        <f>'Hebdo Anr'!V15+'Hebdo MF'!V15</f>
        <v>14007</v>
      </c>
      <c r="M5" s="290">
        <f>'Hebdo Anr'!W15+'Hebdo MF'!W15</f>
        <v>26964.289999999997</v>
      </c>
      <c r="N5" s="290">
        <f>'Hebdo Anr'!X15+'Hebdo MF'!X15</f>
        <v>20583.41</v>
      </c>
      <c r="O5" s="290"/>
      <c r="P5" s="290"/>
    </row>
    <row r="6" spans="1:16" x14ac:dyDescent="0.3">
      <c r="A6" s="114" t="s">
        <v>110</v>
      </c>
      <c r="B6" s="358">
        <f t="shared" ref="B6:K6" si="2">(B3-B5)/B5</f>
        <v>0.16137620776033965</v>
      </c>
      <c r="C6" s="358">
        <f t="shared" si="2"/>
        <v>4.2642090468451556E-2</v>
      </c>
      <c r="D6" s="358">
        <f t="shared" si="2"/>
        <v>0.33726391133687367</v>
      </c>
      <c r="E6" s="358">
        <f t="shared" si="2"/>
        <v>-4.7940046118369701E-3</v>
      </c>
      <c r="F6" s="358">
        <f t="shared" si="2"/>
        <v>0.1075757184038056</v>
      </c>
      <c r="G6" s="358">
        <f t="shared" si="2"/>
        <v>0.17749367065913513</v>
      </c>
      <c r="H6" s="358">
        <f t="shared" si="2"/>
        <v>0.14645324389267136</v>
      </c>
      <c r="I6" s="358">
        <f t="shared" si="2"/>
        <v>4.3662734774464695E-2</v>
      </c>
      <c r="J6" s="358">
        <f t="shared" si="2"/>
        <v>-3.8614980969808269E-2</v>
      </c>
      <c r="K6" s="358">
        <f t="shared" si="2"/>
        <v>0.48725750253849598</v>
      </c>
      <c r="L6" s="358">
        <f>(L3-L5)/L5</f>
        <v>0.3216920111372884</v>
      </c>
      <c r="M6" s="358">
        <f>(M3-M5)/M5</f>
        <v>0.11822117326285989</v>
      </c>
      <c r="N6" s="358">
        <f t="shared" ref="N6" si="3">(N3-N5)/N5</f>
        <v>0.10810939489618106</v>
      </c>
      <c r="O6" s="358"/>
      <c r="P6" s="358"/>
    </row>
    <row r="11" spans="1:16" x14ac:dyDescent="0.3">
      <c r="D11" s="363"/>
    </row>
    <row r="17" spans="15:17" x14ac:dyDescent="0.3">
      <c r="O17" s="394"/>
      <c r="P17" s="394"/>
      <c r="Q17" s="394"/>
    </row>
    <row r="18" spans="15:17" x14ac:dyDescent="0.3">
      <c r="O18" s="394"/>
      <c r="P18" s="394"/>
      <c r="Q18" s="394"/>
    </row>
    <row r="19" spans="15:17" x14ac:dyDescent="0.3">
      <c r="Q19" s="395"/>
    </row>
  </sheetData>
  <conditionalFormatting sqref="D11">
    <cfRule type="cellIs" dxfId="22" priority="1" operator="greaterThan">
      <formula>0</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EC7FF-E9B1-4C6C-9DBA-976F8B369945}">
  <dimension ref="A1:JC17"/>
  <sheetViews>
    <sheetView showGridLines="0" workbookViewId="0">
      <pane xSplit="1" topLeftCell="IM1" activePane="topRight" state="frozen"/>
      <selection pane="topRight" activeCell="IU4" sqref="IU4"/>
    </sheetView>
  </sheetViews>
  <sheetFormatPr baseColWidth="10" defaultColWidth="8.88671875" defaultRowHeight="14.4" x14ac:dyDescent="0.3"/>
  <cols>
    <col min="1" max="1" width="37.6640625" bestFit="1" customWidth="1"/>
    <col min="2" max="2" width="13.6640625" style="56" bestFit="1" customWidth="1"/>
    <col min="3" max="4" width="12.88671875" style="56" customWidth="1"/>
    <col min="5" max="5" width="12.88671875" style="56" bestFit="1" customWidth="1"/>
    <col min="6" max="7" width="12.88671875" style="56" customWidth="1"/>
    <col min="8" max="8" width="14.6640625" style="56" customWidth="1"/>
    <col min="9" max="9" width="12.88671875" style="56" bestFit="1" customWidth="1"/>
    <col min="10" max="10" width="15.6640625" style="56" bestFit="1" customWidth="1"/>
    <col min="11" max="12" width="12.88671875" style="56" bestFit="1" customWidth="1"/>
    <col min="13" max="13" width="12.88671875" style="56" customWidth="1"/>
    <col min="14" max="14" width="15.33203125" style="56" bestFit="1" customWidth="1"/>
    <col min="15" max="16" width="12.88671875" style="56" bestFit="1" customWidth="1"/>
    <col min="17" max="17" width="12.88671875" style="56" customWidth="1"/>
    <col min="18" max="18" width="12.88671875" style="56" bestFit="1" customWidth="1"/>
    <col min="19" max="24" width="12.88671875" style="56" customWidth="1"/>
    <col min="25" max="27" width="12.88671875" style="56" bestFit="1" customWidth="1"/>
    <col min="28" max="28" width="12.88671875" style="56" customWidth="1"/>
    <col min="29" max="30" width="12.88671875" style="56" bestFit="1" customWidth="1"/>
    <col min="31" max="31" width="12.88671875" style="56" customWidth="1"/>
    <col min="32" max="35" width="12.88671875" style="56" bestFit="1" customWidth="1"/>
    <col min="36" max="36" width="12.88671875" style="56" customWidth="1"/>
    <col min="37" max="39" width="12.88671875" style="56" bestFit="1" customWidth="1"/>
    <col min="40" max="41" width="12.88671875" style="56" customWidth="1"/>
    <col min="42" max="42" width="12.88671875" style="56" bestFit="1" customWidth="1"/>
    <col min="43" max="44" width="12.88671875" style="56" customWidth="1"/>
    <col min="45" max="47" width="12.88671875" style="56" bestFit="1" customWidth="1"/>
    <col min="48" max="48" width="12.88671875" style="56" customWidth="1"/>
    <col min="49" max="53" width="12.88671875" style="56" bestFit="1" customWidth="1"/>
    <col min="54" max="54" width="12.88671875" style="56" customWidth="1"/>
    <col min="55" max="57" width="12.88671875" style="56" bestFit="1" customWidth="1"/>
    <col min="58" max="58" width="12.88671875" style="56" customWidth="1"/>
    <col min="59" max="60" width="12.88671875" style="56" bestFit="1" customWidth="1"/>
    <col min="61" max="62" width="12.88671875" style="56" customWidth="1"/>
    <col min="63" max="63" width="12.88671875" style="56" bestFit="1" customWidth="1"/>
    <col min="64" max="65" width="12.88671875" style="56" customWidth="1"/>
    <col min="66" max="67" width="12.88671875" style="56" bestFit="1" customWidth="1"/>
    <col min="68" max="68" width="12.88671875" style="56" customWidth="1"/>
    <col min="69" max="69" width="12.88671875" style="56" bestFit="1" customWidth="1"/>
    <col min="70" max="70" width="12.88671875" style="56" customWidth="1"/>
    <col min="71" max="79" width="12.88671875" style="56" bestFit="1" customWidth="1"/>
    <col min="80" max="80" width="14.109375" customWidth="1"/>
    <col min="81" max="81" width="12.109375" customWidth="1"/>
    <col min="82" max="96" width="12.88671875" bestFit="1" customWidth="1"/>
    <col min="97" max="179" width="13.109375" customWidth="1"/>
    <col min="180" max="184" width="12.88671875" bestFit="1" customWidth="1"/>
    <col min="185" max="192" width="12.33203125" customWidth="1"/>
    <col min="193" max="193" width="12.88671875" bestFit="1" customWidth="1"/>
    <col min="194" max="197" width="12.5546875" customWidth="1"/>
    <col min="198" max="198" width="12.44140625" customWidth="1"/>
    <col min="199" max="205" width="12.88671875" customWidth="1"/>
    <col min="206" max="212" width="14" customWidth="1"/>
    <col min="213" max="242" width="12.109375" bestFit="1" customWidth="1"/>
    <col min="243" max="243" width="12.88671875" customWidth="1"/>
    <col min="244" max="244" width="15.5546875" customWidth="1"/>
    <col min="245" max="245" width="16.6640625" customWidth="1"/>
    <col min="246" max="246" width="14.33203125" customWidth="1"/>
    <col min="247" max="247" width="14.5546875" customWidth="1"/>
    <col min="248" max="249" width="15.5546875" customWidth="1"/>
    <col min="250" max="250" width="14.6640625" customWidth="1"/>
    <col min="251" max="251" width="14.33203125" customWidth="1"/>
    <col min="252" max="252" width="13.109375" customWidth="1"/>
    <col min="253" max="253" width="16.6640625" customWidth="1"/>
    <col min="254" max="254" width="14" customWidth="1"/>
    <col min="255" max="255" width="15" customWidth="1"/>
    <col min="256" max="256" width="15.88671875" customWidth="1"/>
  </cols>
  <sheetData>
    <row r="1" spans="1:263" x14ac:dyDescent="0.3">
      <c r="B1" s="165" t="s">
        <v>5</v>
      </c>
      <c r="C1" s="165" t="s">
        <v>6</v>
      </c>
      <c r="D1" s="165" t="s">
        <v>0</v>
      </c>
      <c r="E1" s="165" t="s">
        <v>1</v>
      </c>
      <c r="F1" s="165" t="s">
        <v>2</v>
      </c>
      <c r="G1" s="165" t="s">
        <v>3</v>
      </c>
      <c r="H1" s="165" t="s">
        <v>4</v>
      </c>
      <c r="I1" s="165" t="s">
        <v>5</v>
      </c>
      <c r="J1" s="165" t="s">
        <v>6</v>
      </c>
      <c r="K1" s="165" t="s">
        <v>0</v>
      </c>
      <c r="L1" s="165" t="s">
        <v>1</v>
      </c>
      <c r="M1" s="165" t="s">
        <v>2</v>
      </c>
      <c r="N1" s="165" t="s">
        <v>3</v>
      </c>
      <c r="O1" s="165" t="s">
        <v>4</v>
      </c>
      <c r="P1" s="165" t="s">
        <v>5</v>
      </c>
      <c r="Q1" s="165" t="s">
        <v>6</v>
      </c>
      <c r="R1" s="165" t="s">
        <v>0</v>
      </c>
      <c r="S1" s="165" t="s">
        <v>1</v>
      </c>
      <c r="T1" s="165" t="s">
        <v>2</v>
      </c>
      <c r="U1" s="165" t="s">
        <v>3</v>
      </c>
      <c r="V1" s="165" t="s">
        <v>4</v>
      </c>
      <c r="W1" s="165" t="s">
        <v>5</v>
      </c>
      <c r="X1" s="165" t="s">
        <v>6</v>
      </c>
      <c r="Y1" s="165" t="s">
        <v>0</v>
      </c>
      <c r="Z1" s="165" t="s">
        <v>1</v>
      </c>
      <c r="AA1" s="165" t="s">
        <v>2</v>
      </c>
      <c r="AB1" s="165" t="s">
        <v>3</v>
      </c>
      <c r="AC1" s="165" t="s">
        <v>4</v>
      </c>
      <c r="AD1" s="165" t="s">
        <v>5</v>
      </c>
      <c r="AE1" s="165" t="s">
        <v>6</v>
      </c>
      <c r="AF1" s="165" t="s">
        <v>0</v>
      </c>
      <c r="AG1" s="165" t="s">
        <v>1</v>
      </c>
      <c r="AH1" s="165" t="s">
        <v>2</v>
      </c>
      <c r="AI1" s="165" t="s">
        <v>3</v>
      </c>
      <c r="AJ1" s="165" t="s">
        <v>4</v>
      </c>
      <c r="AK1" s="165" t="s">
        <v>5</v>
      </c>
      <c r="AL1" s="165" t="s">
        <v>6</v>
      </c>
      <c r="AM1" s="165" t="s">
        <v>0</v>
      </c>
      <c r="AN1" s="165" t="s">
        <v>1</v>
      </c>
      <c r="AO1" s="165" t="s">
        <v>2</v>
      </c>
      <c r="AP1" s="165" t="s">
        <v>3</v>
      </c>
      <c r="AQ1" s="165" t="s">
        <v>4</v>
      </c>
      <c r="AR1" s="165" t="s">
        <v>5</v>
      </c>
      <c r="AS1" s="165" t="s">
        <v>6</v>
      </c>
      <c r="AT1" s="165" t="s">
        <v>0</v>
      </c>
      <c r="AU1" s="165" t="s">
        <v>1</v>
      </c>
      <c r="AV1" s="165" t="s">
        <v>2</v>
      </c>
      <c r="AW1" s="165" t="s">
        <v>3</v>
      </c>
      <c r="AX1" s="165" t="s">
        <v>4</v>
      </c>
      <c r="AY1" s="165" t="s">
        <v>5</v>
      </c>
      <c r="AZ1" s="165" t="s">
        <v>6</v>
      </c>
      <c r="BA1" s="165" t="s">
        <v>0</v>
      </c>
      <c r="BB1" s="165" t="s">
        <v>1</v>
      </c>
      <c r="BC1" s="165" t="s">
        <v>2</v>
      </c>
      <c r="BD1" s="165" t="s">
        <v>3</v>
      </c>
      <c r="BE1" s="165" t="s">
        <v>4</v>
      </c>
      <c r="BF1" s="165" t="s">
        <v>5</v>
      </c>
      <c r="BG1" s="165" t="s">
        <v>6</v>
      </c>
      <c r="BH1" s="165" t="s">
        <v>0</v>
      </c>
      <c r="BI1" s="165" t="s">
        <v>1</v>
      </c>
      <c r="BJ1" s="165" t="s">
        <v>2</v>
      </c>
      <c r="BK1" s="165" t="s">
        <v>3</v>
      </c>
      <c r="BL1" s="165" t="s">
        <v>4</v>
      </c>
      <c r="BM1" s="165" t="s">
        <v>5</v>
      </c>
      <c r="BN1" s="165" t="s">
        <v>6</v>
      </c>
      <c r="BO1" s="165" t="s">
        <v>0</v>
      </c>
      <c r="BP1" s="165" t="s">
        <v>1</v>
      </c>
      <c r="BQ1" s="165" t="s">
        <v>2</v>
      </c>
      <c r="BR1" s="165" t="s">
        <v>3</v>
      </c>
      <c r="BS1" s="165" t="s">
        <v>4</v>
      </c>
      <c r="BT1" s="165" t="s">
        <v>5</v>
      </c>
      <c r="BU1" s="165" t="s">
        <v>6</v>
      </c>
      <c r="BV1" s="165" t="s">
        <v>0</v>
      </c>
      <c r="BW1" s="165" t="s">
        <v>1</v>
      </c>
      <c r="BX1" s="165" t="s">
        <v>2</v>
      </c>
      <c r="BY1" s="165" t="s">
        <v>3</v>
      </c>
      <c r="BZ1" s="165" t="s">
        <v>4</v>
      </c>
      <c r="CA1" s="165" t="s">
        <v>5</v>
      </c>
      <c r="CB1" s="165" t="s">
        <v>6</v>
      </c>
      <c r="CC1" s="165" t="s">
        <v>0</v>
      </c>
      <c r="CD1" s="165" t="s">
        <v>1</v>
      </c>
      <c r="CE1" s="165" t="s">
        <v>2</v>
      </c>
      <c r="CF1" s="165" t="s">
        <v>3</v>
      </c>
      <c r="CG1" s="165" t="s">
        <v>4</v>
      </c>
      <c r="CH1" s="165" t="s">
        <v>5</v>
      </c>
      <c r="CI1" s="165" t="s">
        <v>6</v>
      </c>
      <c r="CJ1" s="165" t="s">
        <v>0</v>
      </c>
      <c r="CK1" s="165" t="s">
        <v>1</v>
      </c>
      <c r="CL1" s="165" t="s">
        <v>2</v>
      </c>
      <c r="CM1" s="165" t="s">
        <v>3</v>
      </c>
      <c r="CN1" s="165" t="s">
        <v>4</v>
      </c>
      <c r="CO1" s="165" t="s">
        <v>5</v>
      </c>
      <c r="CP1" s="165" t="s">
        <v>6</v>
      </c>
      <c r="CQ1" s="165" t="s">
        <v>0</v>
      </c>
      <c r="CR1" s="331" t="s">
        <v>1</v>
      </c>
      <c r="CS1" s="165" t="s">
        <v>2</v>
      </c>
      <c r="CT1" s="165" t="s">
        <v>3</v>
      </c>
      <c r="CU1" s="331" t="s">
        <v>4</v>
      </c>
      <c r="CV1" s="165" t="s">
        <v>5</v>
      </c>
      <c r="CW1" s="331" t="s">
        <v>6</v>
      </c>
      <c r="CX1" s="165" t="s">
        <v>0</v>
      </c>
      <c r="CY1" s="165" t="s">
        <v>1</v>
      </c>
      <c r="CZ1" s="165" t="s">
        <v>2</v>
      </c>
      <c r="DA1" s="165" t="s">
        <v>3</v>
      </c>
      <c r="DB1" s="165" t="s">
        <v>4</v>
      </c>
      <c r="DC1" s="165" t="s">
        <v>5</v>
      </c>
      <c r="DD1" s="165" t="s">
        <v>6</v>
      </c>
      <c r="DE1" s="165" t="s">
        <v>0</v>
      </c>
      <c r="DF1" s="165" t="s">
        <v>1</v>
      </c>
      <c r="DG1" s="165" t="s">
        <v>2</v>
      </c>
      <c r="DH1" s="165" t="s">
        <v>3</v>
      </c>
      <c r="DI1" s="165" t="s">
        <v>4</v>
      </c>
      <c r="DJ1" s="165" t="s">
        <v>5</v>
      </c>
      <c r="DK1" s="165" t="s">
        <v>6</v>
      </c>
      <c r="DL1" s="165" t="s">
        <v>0</v>
      </c>
      <c r="DM1" s="165" t="s">
        <v>1</v>
      </c>
      <c r="DN1" s="165" t="s">
        <v>2</v>
      </c>
      <c r="DO1" s="165" t="s">
        <v>3</v>
      </c>
      <c r="DP1" s="165" t="s">
        <v>4</v>
      </c>
      <c r="DQ1" s="165" t="s">
        <v>5</v>
      </c>
      <c r="DR1" s="165" t="s">
        <v>6</v>
      </c>
      <c r="DS1" s="165" t="s">
        <v>0</v>
      </c>
      <c r="DT1" s="165" t="s">
        <v>1</v>
      </c>
      <c r="DU1" s="165" t="s">
        <v>2</v>
      </c>
      <c r="DV1" s="165" t="s">
        <v>3</v>
      </c>
      <c r="DW1" s="165" t="s">
        <v>4</v>
      </c>
      <c r="DX1" s="165" t="s">
        <v>5</v>
      </c>
      <c r="DY1" s="165" t="s">
        <v>6</v>
      </c>
      <c r="DZ1" s="165" t="s">
        <v>0</v>
      </c>
      <c r="EA1" s="165" t="s">
        <v>1</v>
      </c>
      <c r="EB1" s="165" t="s">
        <v>2</v>
      </c>
      <c r="EC1" s="165" t="s">
        <v>3</v>
      </c>
      <c r="ED1" s="165" t="s">
        <v>4</v>
      </c>
      <c r="EE1" s="165" t="s">
        <v>5</v>
      </c>
      <c r="EF1" s="165" t="s">
        <v>6</v>
      </c>
      <c r="EG1" s="165" t="s">
        <v>0</v>
      </c>
      <c r="EH1" s="165" t="s">
        <v>1</v>
      </c>
      <c r="EI1" s="165" t="s">
        <v>2</v>
      </c>
      <c r="EJ1" s="165" t="s">
        <v>3</v>
      </c>
      <c r="EK1" s="165" t="s">
        <v>4</v>
      </c>
      <c r="EL1" s="165" t="s">
        <v>5</v>
      </c>
      <c r="EM1" s="165" t="s">
        <v>6</v>
      </c>
      <c r="EN1" s="165" t="s">
        <v>0</v>
      </c>
      <c r="EO1" s="165" t="s">
        <v>1</v>
      </c>
      <c r="EP1" s="165" t="s">
        <v>2</v>
      </c>
      <c r="EQ1" s="165" t="s">
        <v>3</v>
      </c>
      <c r="ER1" s="165" t="s">
        <v>4</v>
      </c>
      <c r="ES1" s="165" t="s">
        <v>5</v>
      </c>
      <c r="ET1" s="165" t="s">
        <v>6</v>
      </c>
      <c r="EU1" s="165" t="s">
        <v>0</v>
      </c>
      <c r="EV1" s="165" t="s">
        <v>1</v>
      </c>
      <c r="EW1" s="165" t="s">
        <v>2</v>
      </c>
      <c r="EX1" s="165" t="s">
        <v>3</v>
      </c>
      <c r="EY1" s="165" t="s">
        <v>4</v>
      </c>
      <c r="EZ1" s="165" t="s">
        <v>5</v>
      </c>
      <c r="FA1" s="165" t="s">
        <v>6</v>
      </c>
      <c r="FB1" s="165" t="s">
        <v>0</v>
      </c>
      <c r="FC1" s="165" t="s">
        <v>1</v>
      </c>
      <c r="FD1" s="165" t="s">
        <v>2</v>
      </c>
      <c r="FE1" s="165" t="s">
        <v>3</v>
      </c>
      <c r="FF1" s="165" t="s">
        <v>4</v>
      </c>
      <c r="FG1" s="165" t="s">
        <v>5</v>
      </c>
      <c r="FH1" s="165" t="s">
        <v>6</v>
      </c>
      <c r="FI1" s="165" t="s">
        <v>0</v>
      </c>
      <c r="FJ1" s="165" t="s">
        <v>1</v>
      </c>
      <c r="FK1" s="165" t="s">
        <v>2</v>
      </c>
      <c r="FL1" s="165" t="s">
        <v>3</v>
      </c>
      <c r="FM1" s="165" t="s">
        <v>4</v>
      </c>
      <c r="FN1" s="165" t="s">
        <v>5</v>
      </c>
      <c r="FO1" s="165" t="s">
        <v>6</v>
      </c>
      <c r="FP1" s="165" t="s">
        <v>0</v>
      </c>
      <c r="FQ1" s="165" t="s">
        <v>1</v>
      </c>
      <c r="FR1" s="165" t="s">
        <v>2</v>
      </c>
      <c r="FS1" s="165" t="s">
        <v>3</v>
      </c>
      <c r="FT1" s="165" t="s">
        <v>4</v>
      </c>
      <c r="FU1" s="165" t="s">
        <v>5</v>
      </c>
      <c r="FV1" s="165" t="s">
        <v>6</v>
      </c>
      <c r="FW1" s="165" t="s">
        <v>0</v>
      </c>
      <c r="FX1" s="165" t="s">
        <v>1</v>
      </c>
      <c r="FY1" s="165" t="s">
        <v>2</v>
      </c>
      <c r="FZ1" s="165" t="s">
        <v>3</v>
      </c>
      <c r="GA1" s="165" t="s">
        <v>4</v>
      </c>
      <c r="GB1" s="165" t="s">
        <v>5</v>
      </c>
      <c r="GC1" s="165" t="s">
        <v>6</v>
      </c>
      <c r="GD1" s="165" t="s">
        <v>0</v>
      </c>
      <c r="GE1" s="165" t="s">
        <v>1</v>
      </c>
      <c r="GF1" s="165" t="s">
        <v>2</v>
      </c>
      <c r="GG1" s="165" t="s">
        <v>3</v>
      </c>
      <c r="GH1" s="165" t="s">
        <v>4</v>
      </c>
      <c r="GI1" s="165" t="s">
        <v>5</v>
      </c>
      <c r="GJ1" s="165" t="s">
        <v>6</v>
      </c>
      <c r="GK1" s="165" t="s">
        <v>0</v>
      </c>
      <c r="GL1" s="165" t="s">
        <v>1</v>
      </c>
      <c r="GM1" s="165" t="s">
        <v>2</v>
      </c>
      <c r="GN1" s="165" t="s">
        <v>3</v>
      </c>
      <c r="GO1" s="165" t="s">
        <v>4</v>
      </c>
      <c r="GP1" s="165" t="s">
        <v>5</v>
      </c>
      <c r="GQ1" s="165" t="s">
        <v>6</v>
      </c>
      <c r="GR1" s="165" t="s">
        <v>0</v>
      </c>
      <c r="GS1" s="165" t="s">
        <v>1</v>
      </c>
      <c r="GT1" s="165" t="s">
        <v>2</v>
      </c>
      <c r="GU1" s="165" t="s">
        <v>3</v>
      </c>
      <c r="GV1" s="165" t="s">
        <v>4</v>
      </c>
      <c r="GW1" s="165" t="s">
        <v>5</v>
      </c>
      <c r="GX1" s="165" t="s">
        <v>6</v>
      </c>
      <c r="GY1" s="165" t="s">
        <v>0</v>
      </c>
      <c r="GZ1" s="165" t="s">
        <v>1</v>
      </c>
      <c r="HA1" s="165" t="s">
        <v>2</v>
      </c>
      <c r="HB1" s="165" t="s">
        <v>3</v>
      </c>
      <c r="HC1" s="165" t="s">
        <v>4</v>
      </c>
      <c r="HD1" s="165" t="s">
        <v>5</v>
      </c>
      <c r="HE1" s="165" t="s">
        <v>6</v>
      </c>
      <c r="HF1" s="165" t="s">
        <v>0</v>
      </c>
      <c r="HG1" s="165" t="s">
        <v>1</v>
      </c>
      <c r="HH1" s="165" t="s">
        <v>2</v>
      </c>
      <c r="HI1" s="165" t="s">
        <v>3</v>
      </c>
      <c r="HJ1" s="165" t="s">
        <v>4</v>
      </c>
      <c r="HK1" s="165" t="s">
        <v>5</v>
      </c>
      <c r="HL1" s="165" t="s">
        <v>6</v>
      </c>
      <c r="HM1" s="165" t="s">
        <v>0</v>
      </c>
      <c r="HN1" s="165" t="s">
        <v>1</v>
      </c>
      <c r="HO1" s="165" t="s">
        <v>2</v>
      </c>
      <c r="HP1" s="165" t="s">
        <v>3</v>
      </c>
      <c r="HQ1" s="165" t="s">
        <v>4</v>
      </c>
      <c r="HR1" s="165" t="s">
        <v>5</v>
      </c>
      <c r="HS1" s="165" t="s">
        <v>6</v>
      </c>
      <c r="HT1" s="165" t="s">
        <v>0</v>
      </c>
      <c r="HU1" s="165" t="s">
        <v>1</v>
      </c>
      <c r="HV1" s="165" t="s">
        <v>2</v>
      </c>
      <c r="HW1" s="165" t="s">
        <v>3</v>
      </c>
      <c r="HX1" s="165" t="s">
        <v>4</v>
      </c>
      <c r="HY1" s="165" t="s">
        <v>5</v>
      </c>
      <c r="HZ1" s="165" t="s">
        <v>6</v>
      </c>
      <c r="IA1" s="165" t="s">
        <v>0</v>
      </c>
      <c r="IB1" s="165" t="s">
        <v>1</v>
      </c>
      <c r="IC1" s="165" t="s">
        <v>2</v>
      </c>
      <c r="ID1" s="165" t="s">
        <v>3</v>
      </c>
      <c r="IE1" s="165" t="s">
        <v>4</v>
      </c>
      <c r="IF1" s="165" t="s">
        <v>5</v>
      </c>
      <c r="IG1" s="165" t="s">
        <v>6</v>
      </c>
      <c r="IH1" s="165" t="s">
        <v>0</v>
      </c>
      <c r="II1" s="374" t="s">
        <v>1</v>
      </c>
      <c r="IJ1" s="374" t="s">
        <v>2</v>
      </c>
      <c r="IK1" s="374" t="s">
        <v>3</v>
      </c>
      <c r="IL1" s="374" t="s">
        <v>4</v>
      </c>
      <c r="IM1" s="374" t="s">
        <v>5</v>
      </c>
      <c r="IN1" s="374" t="s">
        <v>6</v>
      </c>
      <c r="IO1" s="374" t="s">
        <v>0</v>
      </c>
      <c r="IP1" s="374" t="s">
        <v>1</v>
      </c>
      <c r="IQ1" s="374" t="s">
        <v>2</v>
      </c>
      <c r="IR1" s="374" t="s">
        <v>3</v>
      </c>
      <c r="IS1" s="374" t="s">
        <v>4</v>
      </c>
      <c r="IT1" s="374" t="s">
        <v>5</v>
      </c>
      <c r="IU1" s="374" t="s">
        <v>6</v>
      </c>
      <c r="IV1" s="374" t="s">
        <v>0</v>
      </c>
      <c r="IW1" s="374" t="s">
        <v>1</v>
      </c>
      <c r="IX1" s="374" t="s">
        <v>2</v>
      </c>
      <c r="IY1" s="374" t="s">
        <v>3</v>
      </c>
      <c r="IZ1" s="374" t="s">
        <v>4</v>
      </c>
      <c r="JA1" s="374" t="s">
        <v>5</v>
      </c>
      <c r="JB1" s="374" t="s">
        <v>6</v>
      </c>
      <c r="JC1" s="374" t="s">
        <v>0</v>
      </c>
    </row>
    <row r="2" spans="1:263" ht="15.6" x14ac:dyDescent="0.3">
      <c r="B2" s="281">
        <v>45501</v>
      </c>
      <c r="C2" s="281">
        <v>45502</v>
      </c>
      <c r="D2" s="281">
        <v>45503</v>
      </c>
      <c r="E2" s="281">
        <v>45504</v>
      </c>
      <c r="F2" s="281">
        <v>45505</v>
      </c>
      <c r="G2" s="281">
        <v>45506</v>
      </c>
      <c r="H2" s="281">
        <v>45507</v>
      </c>
      <c r="I2" s="281">
        <v>45508</v>
      </c>
      <c r="J2" s="281">
        <v>45509</v>
      </c>
      <c r="K2" s="281">
        <v>45510</v>
      </c>
      <c r="L2" s="281">
        <v>45511</v>
      </c>
      <c r="M2" s="281">
        <v>45512</v>
      </c>
      <c r="N2" s="281">
        <v>45513</v>
      </c>
      <c r="O2" s="281">
        <v>45514</v>
      </c>
      <c r="P2" s="281">
        <v>45515</v>
      </c>
      <c r="Q2" s="281">
        <v>45516</v>
      </c>
      <c r="R2" s="281">
        <v>45517</v>
      </c>
      <c r="S2" s="281">
        <v>45518</v>
      </c>
      <c r="T2" s="281">
        <v>45519</v>
      </c>
      <c r="U2" s="281">
        <v>45520</v>
      </c>
      <c r="V2" s="281">
        <v>45521</v>
      </c>
      <c r="W2" s="281">
        <v>45522</v>
      </c>
      <c r="X2" s="281">
        <v>45523</v>
      </c>
      <c r="Y2" s="281">
        <v>45524</v>
      </c>
      <c r="Z2" s="281">
        <v>45525</v>
      </c>
      <c r="AA2" s="281">
        <v>45526</v>
      </c>
      <c r="AB2" s="281">
        <v>45527</v>
      </c>
      <c r="AC2" s="281">
        <v>45528</v>
      </c>
      <c r="AD2" s="281">
        <v>45529</v>
      </c>
      <c r="AE2" s="281">
        <v>45530</v>
      </c>
      <c r="AF2" s="281">
        <v>45531</v>
      </c>
      <c r="AG2" s="281">
        <v>45532</v>
      </c>
      <c r="AH2" s="281">
        <v>45533</v>
      </c>
      <c r="AI2" s="281">
        <v>45534</v>
      </c>
      <c r="AJ2" s="281">
        <v>45535</v>
      </c>
      <c r="AK2" s="281">
        <v>45536</v>
      </c>
      <c r="AL2" s="281">
        <v>45537</v>
      </c>
      <c r="AM2" s="281">
        <v>45538</v>
      </c>
      <c r="AN2" s="281">
        <v>45539</v>
      </c>
      <c r="AO2" s="281">
        <v>45540</v>
      </c>
      <c r="AP2" s="281">
        <v>45541</v>
      </c>
      <c r="AQ2" s="281">
        <v>45542</v>
      </c>
      <c r="AR2" s="281">
        <v>45543</v>
      </c>
      <c r="AS2" s="281">
        <v>45544</v>
      </c>
      <c r="AT2" s="281">
        <v>45545</v>
      </c>
      <c r="AU2" s="281">
        <v>45546</v>
      </c>
      <c r="AV2" s="281">
        <v>45547</v>
      </c>
      <c r="AW2" s="281">
        <v>45548</v>
      </c>
      <c r="AX2" s="281">
        <v>45549</v>
      </c>
      <c r="AY2" s="281">
        <v>45550</v>
      </c>
      <c r="AZ2" s="281">
        <v>45551</v>
      </c>
      <c r="BA2" s="281">
        <v>45552</v>
      </c>
      <c r="BB2" s="281">
        <v>45553</v>
      </c>
      <c r="BC2" s="281">
        <v>45554</v>
      </c>
      <c r="BD2" s="281">
        <v>45555</v>
      </c>
      <c r="BE2" s="281">
        <v>45556</v>
      </c>
      <c r="BF2" s="281">
        <v>45557</v>
      </c>
      <c r="BG2" s="281">
        <v>45558</v>
      </c>
      <c r="BH2" s="281">
        <v>45559</v>
      </c>
      <c r="BI2" s="281">
        <v>45560</v>
      </c>
      <c r="BJ2" s="281">
        <v>45561</v>
      </c>
      <c r="BK2" s="281">
        <v>45562</v>
      </c>
      <c r="BL2" s="281">
        <v>45563</v>
      </c>
      <c r="BM2" s="281">
        <v>45564</v>
      </c>
      <c r="BN2" s="281">
        <v>45565</v>
      </c>
      <c r="BO2" s="281">
        <v>45566</v>
      </c>
      <c r="BP2" s="281">
        <v>45567</v>
      </c>
      <c r="BQ2" s="281">
        <v>45568</v>
      </c>
      <c r="BR2" s="281">
        <v>45569</v>
      </c>
      <c r="BS2" s="281">
        <v>45570</v>
      </c>
      <c r="BT2" s="281">
        <v>45571</v>
      </c>
      <c r="BU2" s="281">
        <v>45572</v>
      </c>
      <c r="BV2" s="283">
        <v>45573</v>
      </c>
      <c r="BW2" s="167">
        <v>45574</v>
      </c>
      <c r="BX2" s="167">
        <v>45575</v>
      </c>
      <c r="BY2" s="167">
        <v>45576</v>
      </c>
      <c r="BZ2" s="167">
        <v>45577</v>
      </c>
      <c r="CA2" s="167">
        <v>45578</v>
      </c>
      <c r="CB2" s="167">
        <v>45579</v>
      </c>
      <c r="CC2" s="281">
        <v>45580</v>
      </c>
      <c r="CD2" s="167">
        <v>45581</v>
      </c>
      <c r="CE2" s="281">
        <v>45582</v>
      </c>
      <c r="CF2" s="167">
        <v>45583</v>
      </c>
      <c r="CG2" s="281">
        <v>45584</v>
      </c>
      <c r="CH2" s="167">
        <v>45585</v>
      </c>
      <c r="CI2" s="167">
        <v>45586</v>
      </c>
      <c r="CJ2" s="167">
        <v>45587</v>
      </c>
      <c r="CK2" s="167">
        <v>45588</v>
      </c>
      <c r="CL2" s="167">
        <v>45589</v>
      </c>
      <c r="CM2" s="167">
        <v>45590</v>
      </c>
      <c r="CN2" s="167">
        <v>45591</v>
      </c>
      <c r="CO2" s="167">
        <v>45592</v>
      </c>
      <c r="CP2" s="167">
        <v>45593</v>
      </c>
      <c r="CQ2" s="167">
        <v>45594</v>
      </c>
      <c r="CR2" s="332">
        <v>45595</v>
      </c>
      <c r="CS2" s="167">
        <v>45596</v>
      </c>
      <c r="CT2" s="167">
        <v>45597</v>
      </c>
      <c r="CU2" s="332">
        <v>45598</v>
      </c>
      <c r="CV2" s="167">
        <v>45599</v>
      </c>
      <c r="CW2" s="332">
        <v>45600</v>
      </c>
      <c r="CX2" s="167">
        <v>45601</v>
      </c>
      <c r="CY2" s="167">
        <v>45602</v>
      </c>
      <c r="CZ2" s="167">
        <v>45603</v>
      </c>
      <c r="DA2" s="167">
        <v>45604</v>
      </c>
      <c r="DB2" s="167">
        <v>45605</v>
      </c>
      <c r="DC2" s="167">
        <v>45606</v>
      </c>
      <c r="DD2" s="167">
        <v>45607</v>
      </c>
      <c r="DE2" s="167">
        <v>45608</v>
      </c>
      <c r="DF2" s="167">
        <v>45609</v>
      </c>
      <c r="DG2" s="167">
        <v>45610</v>
      </c>
      <c r="DH2" s="167">
        <v>45611</v>
      </c>
      <c r="DI2" s="167">
        <v>45612</v>
      </c>
      <c r="DJ2" s="167">
        <v>45613</v>
      </c>
      <c r="DK2" s="167">
        <v>45614</v>
      </c>
      <c r="DL2" s="167">
        <v>45615</v>
      </c>
      <c r="DM2" s="167">
        <v>45616</v>
      </c>
      <c r="DN2" s="167">
        <v>45617</v>
      </c>
      <c r="DO2" s="167">
        <v>45618</v>
      </c>
      <c r="DP2" s="167">
        <v>45619</v>
      </c>
      <c r="DQ2" s="167">
        <v>45620</v>
      </c>
      <c r="DR2" s="167">
        <v>45621</v>
      </c>
      <c r="DS2" s="167">
        <v>45622</v>
      </c>
      <c r="DT2" s="167">
        <v>45623</v>
      </c>
      <c r="DU2" s="167">
        <v>45624</v>
      </c>
      <c r="DV2" s="167">
        <v>45625</v>
      </c>
      <c r="DW2" s="167">
        <v>45626</v>
      </c>
      <c r="DX2" s="167">
        <v>45627</v>
      </c>
      <c r="DY2" s="167">
        <v>45628</v>
      </c>
      <c r="DZ2" s="167">
        <v>45629</v>
      </c>
      <c r="EA2" s="167">
        <v>45630</v>
      </c>
      <c r="EB2" s="167">
        <v>45631</v>
      </c>
      <c r="EC2" s="167">
        <v>45632</v>
      </c>
      <c r="ED2" s="167">
        <v>45633</v>
      </c>
      <c r="EE2" s="167">
        <v>45634</v>
      </c>
      <c r="EF2" s="167">
        <v>45635</v>
      </c>
      <c r="EG2" s="167">
        <v>45636</v>
      </c>
      <c r="EH2" s="167">
        <v>45637</v>
      </c>
      <c r="EI2" s="167">
        <v>45638</v>
      </c>
      <c r="EJ2" s="167">
        <v>45639</v>
      </c>
      <c r="EK2" s="167">
        <v>45640</v>
      </c>
      <c r="EL2" s="167">
        <v>45641</v>
      </c>
      <c r="EM2" s="167">
        <v>45642</v>
      </c>
      <c r="EN2" s="167">
        <v>45643</v>
      </c>
      <c r="EO2" s="167">
        <v>45644</v>
      </c>
      <c r="EP2" s="167">
        <v>45645</v>
      </c>
      <c r="EQ2" s="167">
        <v>45646</v>
      </c>
      <c r="ER2" s="167">
        <v>45647</v>
      </c>
      <c r="ES2" s="167">
        <v>45648</v>
      </c>
      <c r="ET2" s="167">
        <v>45649</v>
      </c>
      <c r="EU2" s="167">
        <v>45650</v>
      </c>
      <c r="EV2" s="167">
        <v>45651</v>
      </c>
      <c r="EW2" s="167">
        <v>45652</v>
      </c>
      <c r="EX2" s="167">
        <v>45653</v>
      </c>
      <c r="EY2" s="167">
        <v>45654</v>
      </c>
      <c r="EZ2" s="167">
        <v>45655</v>
      </c>
      <c r="FA2" s="167">
        <v>45656</v>
      </c>
      <c r="FB2" s="167">
        <v>45657</v>
      </c>
      <c r="FC2" s="167">
        <v>45658</v>
      </c>
      <c r="FD2" s="167">
        <v>45659</v>
      </c>
      <c r="FE2" s="167">
        <v>45660</v>
      </c>
      <c r="FF2" s="167">
        <v>45661</v>
      </c>
      <c r="FG2" s="167">
        <v>45662</v>
      </c>
      <c r="FH2" s="167">
        <v>45663</v>
      </c>
      <c r="FI2" s="167">
        <v>45664</v>
      </c>
      <c r="FJ2" s="167">
        <v>45665</v>
      </c>
      <c r="FK2" s="167">
        <v>45666</v>
      </c>
      <c r="FL2" s="167">
        <v>45667</v>
      </c>
      <c r="FM2" s="167">
        <v>45668</v>
      </c>
      <c r="FN2" s="167">
        <v>45669</v>
      </c>
      <c r="FO2" s="167">
        <v>45670</v>
      </c>
      <c r="FP2" s="167">
        <v>45671</v>
      </c>
      <c r="FQ2" s="167">
        <v>45672</v>
      </c>
      <c r="FR2" s="167">
        <v>45673</v>
      </c>
      <c r="FS2" s="167">
        <v>45674</v>
      </c>
      <c r="FT2" s="167">
        <v>45675</v>
      </c>
      <c r="FU2" s="167">
        <v>45676</v>
      </c>
      <c r="FV2" s="167">
        <v>45677</v>
      </c>
      <c r="FW2" s="167">
        <v>45678</v>
      </c>
      <c r="FX2" s="167">
        <v>45679</v>
      </c>
      <c r="FY2" s="167">
        <v>45680</v>
      </c>
      <c r="FZ2" s="167">
        <v>45681</v>
      </c>
      <c r="GA2" s="167">
        <v>45682</v>
      </c>
      <c r="GB2" s="167">
        <v>45683</v>
      </c>
      <c r="GC2" s="167">
        <v>45684</v>
      </c>
      <c r="GD2" s="167">
        <v>45685</v>
      </c>
      <c r="GE2" s="167">
        <v>45686</v>
      </c>
      <c r="GF2" s="167">
        <v>45687</v>
      </c>
      <c r="GG2" s="167">
        <v>45688</v>
      </c>
      <c r="GH2" s="167">
        <v>45689</v>
      </c>
      <c r="GI2" s="167">
        <v>45690</v>
      </c>
      <c r="GJ2" s="167">
        <v>45691</v>
      </c>
      <c r="GK2" s="167">
        <v>45692</v>
      </c>
      <c r="GL2" s="167">
        <v>45693</v>
      </c>
      <c r="GM2" s="167">
        <v>45694</v>
      </c>
      <c r="GN2" s="167">
        <v>45695</v>
      </c>
      <c r="GO2" s="167">
        <v>45696</v>
      </c>
      <c r="GP2" s="167">
        <v>45697</v>
      </c>
      <c r="GQ2" s="167">
        <v>45698</v>
      </c>
      <c r="GR2" s="167">
        <v>45699</v>
      </c>
      <c r="GS2" s="167">
        <v>45700</v>
      </c>
      <c r="GT2" s="167">
        <v>45701</v>
      </c>
      <c r="GU2" s="167">
        <v>45702</v>
      </c>
      <c r="GV2" s="167">
        <v>45703</v>
      </c>
      <c r="GW2" s="167">
        <v>45704</v>
      </c>
      <c r="GX2" s="167">
        <v>45705</v>
      </c>
      <c r="GY2" s="167">
        <v>45706</v>
      </c>
      <c r="GZ2" s="167">
        <v>45707</v>
      </c>
      <c r="HA2" s="167">
        <v>45708</v>
      </c>
      <c r="HB2" s="167">
        <v>45709</v>
      </c>
      <c r="HC2" s="167">
        <v>45710</v>
      </c>
      <c r="HD2" s="167">
        <v>45711</v>
      </c>
      <c r="HE2" s="167">
        <v>45712</v>
      </c>
      <c r="HF2" s="167">
        <v>45713</v>
      </c>
      <c r="HG2" s="167">
        <v>45714</v>
      </c>
      <c r="HH2" s="167">
        <v>45715</v>
      </c>
      <c r="HI2" s="167">
        <v>45716</v>
      </c>
      <c r="HJ2" s="167">
        <v>45717</v>
      </c>
      <c r="HK2" s="167">
        <v>45718</v>
      </c>
      <c r="HL2" s="167">
        <v>45719</v>
      </c>
      <c r="HM2" s="167">
        <v>45720</v>
      </c>
      <c r="HN2" s="167">
        <v>45721</v>
      </c>
      <c r="HO2" s="167">
        <v>45722</v>
      </c>
      <c r="HP2" s="167">
        <v>45723</v>
      </c>
      <c r="HQ2" s="167">
        <v>45724</v>
      </c>
      <c r="HR2" s="167">
        <v>45725</v>
      </c>
      <c r="HS2" s="167">
        <v>45726</v>
      </c>
      <c r="HT2" s="167">
        <v>45727</v>
      </c>
      <c r="HU2" s="167">
        <v>45728</v>
      </c>
      <c r="HV2" s="167">
        <v>45729</v>
      </c>
      <c r="HW2" s="167">
        <v>45730</v>
      </c>
      <c r="HX2" s="167">
        <v>45731</v>
      </c>
      <c r="HY2" s="167">
        <v>45732</v>
      </c>
      <c r="HZ2" s="167">
        <v>45733</v>
      </c>
      <c r="IA2" s="167">
        <v>45734</v>
      </c>
      <c r="IB2" s="167">
        <v>45735</v>
      </c>
      <c r="IC2" s="167">
        <v>45736</v>
      </c>
      <c r="ID2" s="167">
        <v>45737</v>
      </c>
      <c r="IE2" s="167">
        <v>45738</v>
      </c>
      <c r="IF2" s="167">
        <v>45739</v>
      </c>
      <c r="IG2" s="167">
        <v>45740</v>
      </c>
      <c r="IH2" s="167">
        <v>45741</v>
      </c>
      <c r="II2" s="400">
        <v>45742</v>
      </c>
      <c r="IJ2" s="400">
        <v>45743</v>
      </c>
      <c r="IK2" s="400">
        <v>45744</v>
      </c>
      <c r="IL2" s="400">
        <v>45745</v>
      </c>
      <c r="IM2" s="400">
        <v>45746</v>
      </c>
      <c r="IN2" s="400">
        <v>45747</v>
      </c>
      <c r="IO2" s="400">
        <v>45748</v>
      </c>
      <c r="IP2" s="400">
        <v>45749</v>
      </c>
      <c r="IQ2" s="400">
        <v>45750</v>
      </c>
      <c r="IR2" s="400">
        <v>45751</v>
      </c>
      <c r="IS2" s="400">
        <v>45752</v>
      </c>
      <c r="IT2" s="400">
        <v>45753</v>
      </c>
      <c r="IU2" s="400">
        <v>45754</v>
      </c>
      <c r="IV2" s="400">
        <v>45755</v>
      </c>
      <c r="IW2" s="400">
        <v>45756</v>
      </c>
      <c r="IX2" s="400">
        <v>45757</v>
      </c>
      <c r="IY2" s="400">
        <v>45758</v>
      </c>
      <c r="IZ2" s="400">
        <v>45759</v>
      </c>
      <c r="JA2" s="400">
        <v>45760</v>
      </c>
      <c r="JB2" s="400">
        <v>45761</v>
      </c>
      <c r="JC2" s="400">
        <v>45762</v>
      </c>
    </row>
    <row r="3" spans="1:263" x14ac:dyDescent="0.3">
      <c r="A3" s="282" t="s">
        <v>111</v>
      </c>
      <c r="B3" s="55">
        <v>42</v>
      </c>
      <c r="C3" s="55">
        <v>108</v>
      </c>
      <c r="D3" s="55">
        <v>110</v>
      </c>
      <c r="E3" s="56">
        <v>116</v>
      </c>
      <c r="F3" s="55">
        <v>125</v>
      </c>
      <c r="G3" s="55">
        <v>86</v>
      </c>
      <c r="H3" s="55">
        <v>69</v>
      </c>
      <c r="I3" s="55">
        <v>73</v>
      </c>
      <c r="J3" s="55">
        <v>141</v>
      </c>
      <c r="K3" s="55">
        <v>148</v>
      </c>
      <c r="L3" s="55">
        <v>132</v>
      </c>
      <c r="M3" s="55">
        <v>99</v>
      </c>
      <c r="N3" s="55">
        <v>81</v>
      </c>
      <c r="O3" s="55">
        <v>56</v>
      </c>
      <c r="P3" s="55">
        <v>44</v>
      </c>
      <c r="Q3" s="55">
        <v>86</v>
      </c>
      <c r="R3" s="55">
        <v>127</v>
      </c>
      <c r="S3" s="55">
        <v>97</v>
      </c>
      <c r="T3" s="55">
        <v>65</v>
      </c>
      <c r="U3" s="55">
        <v>99</v>
      </c>
      <c r="V3" s="55">
        <v>96</v>
      </c>
      <c r="W3" s="55">
        <v>75</v>
      </c>
      <c r="X3" s="55">
        <v>144</v>
      </c>
      <c r="Y3" s="55">
        <v>113</v>
      </c>
      <c r="Z3" s="55">
        <v>115</v>
      </c>
      <c r="AA3" s="55">
        <v>80</v>
      </c>
      <c r="AB3" s="55">
        <v>101</v>
      </c>
      <c r="AC3" s="55">
        <v>94</v>
      </c>
      <c r="AD3" s="55">
        <v>75</v>
      </c>
      <c r="AE3" s="55">
        <v>128</v>
      </c>
      <c r="AF3" s="55">
        <v>125</v>
      </c>
      <c r="AG3" s="55">
        <v>106</v>
      </c>
      <c r="AH3" s="55">
        <v>93</v>
      </c>
      <c r="AI3" s="55">
        <v>101</v>
      </c>
      <c r="AJ3" s="55">
        <v>74</v>
      </c>
      <c r="AK3" s="55">
        <v>73</v>
      </c>
      <c r="AL3" s="55">
        <v>122</v>
      </c>
      <c r="AM3" s="55">
        <v>130</v>
      </c>
      <c r="AN3" s="55">
        <v>113</v>
      </c>
      <c r="AO3" s="55">
        <v>117</v>
      </c>
      <c r="AP3" s="55">
        <v>84</v>
      </c>
      <c r="AQ3" s="55">
        <v>78</v>
      </c>
      <c r="AR3" s="56">
        <v>90</v>
      </c>
      <c r="AS3" s="55">
        <v>118</v>
      </c>
      <c r="AT3" s="55">
        <v>137</v>
      </c>
      <c r="AU3" s="55">
        <v>96</v>
      </c>
      <c r="AV3" s="55">
        <v>89</v>
      </c>
      <c r="AW3" s="55">
        <v>89</v>
      </c>
      <c r="AX3" s="55">
        <v>79</v>
      </c>
      <c r="AY3" s="55">
        <v>70</v>
      </c>
      <c r="AZ3" s="55">
        <v>127</v>
      </c>
      <c r="BA3" s="55">
        <v>142</v>
      </c>
      <c r="BB3" s="55">
        <v>108</v>
      </c>
      <c r="BC3" s="55">
        <v>73</v>
      </c>
      <c r="BD3" s="55">
        <v>81</v>
      </c>
      <c r="BE3" s="55">
        <v>87</v>
      </c>
      <c r="BF3" s="55">
        <v>77</v>
      </c>
      <c r="BG3" s="55">
        <v>128</v>
      </c>
      <c r="BH3" s="55">
        <v>102</v>
      </c>
      <c r="BI3" s="55">
        <v>103</v>
      </c>
      <c r="BJ3" s="55">
        <v>93</v>
      </c>
      <c r="BK3" s="55">
        <v>86</v>
      </c>
      <c r="BL3" s="55">
        <v>81</v>
      </c>
      <c r="BM3" s="55">
        <v>63</v>
      </c>
      <c r="BN3" s="55">
        <v>113</v>
      </c>
      <c r="BO3" s="55">
        <v>129</v>
      </c>
      <c r="BP3" s="55">
        <v>112</v>
      </c>
      <c r="BQ3" s="55">
        <v>97</v>
      </c>
      <c r="BR3" s="55">
        <v>86</v>
      </c>
      <c r="BS3" s="55">
        <v>71</v>
      </c>
      <c r="BT3" s="55">
        <v>87</v>
      </c>
      <c r="BU3" s="55">
        <v>139</v>
      </c>
      <c r="BV3" s="113">
        <v>157</v>
      </c>
      <c r="BW3" s="56">
        <v>124</v>
      </c>
      <c r="BX3" s="55">
        <v>134</v>
      </c>
      <c r="BY3" s="55">
        <v>113</v>
      </c>
      <c r="BZ3" s="55">
        <v>75</v>
      </c>
      <c r="CA3" s="55">
        <v>57</v>
      </c>
      <c r="CB3" s="306">
        <v>137</v>
      </c>
      <c r="CC3" s="305">
        <v>120</v>
      </c>
      <c r="CD3" s="305">
        <v>129</v>
      </c>
      <c r="CE3" s="305">
        <v>116</v>
      </c>
      <c r="CF3" s="305">
        <v>83</v>
      </c>
      <c r="CG3" s="305">
        <v>65</v>
      </c>
      <c r="CH3" s="305">
        <v>57</v>
      </c>
      <c r="CI3" s="305">
        <v>144</v>
      </c>
      <c r="CJ3" s="305">
        <v>120</v>
      </c>
      <c r="CK3" s="305">
        <v>101</v>
      </c>
      <c r="CL3" s="305">
        <v>57</v>
      </c>
      <c r="CM3" s="305">
        <v>89</v>
      </c>
      <c r="CN3" s="305">
        <v>74</v>
      </c>
      <c r="CO3" s="305">
        <v>74</v>
      </c>
      <c r="CP3" s="305">
        <v>95</v>
      </c>
      <c r="CQ3" s="305">
        <v>319</v>
      </c>
      <c r="CR3" s="333">
        <v>279</v>
      </c>
      <c r="CS3" s="8">
        <v>278</v>
      </c>
      <c r="CT3" s="8">
        <v>168</v>
      </c>
      <c r="CU3" s="71">
        <v>268</v>
      </c>
      <c r="CV3" s="8">
        <v>133</v>
      </c>
      <c r="CW3" s="71">
        <v>403</v>
      </c>
      <c r="CX3" s="8">
        <v>286</v>
      </c>
      <c r="CY3" s="8">
        <v>280</v>
      </c>
      <c r="CZ3" s="8">
        <v>165</v>
      </c>
      <c r="DA3" s="8">
        <v>191</v>
      </c>
      <c r="DB3" s="8">
        <v>183</v>
      </c>
      <c r="DC3" s="8">
        <v>110</v>
      </c>
      <c r="DD3" s="8">
        <v>200</v>
      </c>
      <c r="DE3" s="8">
        <v>169</v>
      </c>
      <c r="DF3" s="8">
        <v>252</v>
      </c>
      <c r="DG3" s="8">
        <v>183</v>
      </c>
      <c r="DH3" s="8">
        <v>163</v>
      </c>
      <c r="DI3" s="8">
        <v>195</v>
      </c>
      <c r="DJ3" s="8">
        <v>201</v>
      </c>
      <c r="DK3" s="8">
        <v>335</v>
      </c>
      <c r="DL3" s="8">
        <v>290</v>
      </c>
      <c r="DM3" s="8">
        <v>258</v>
      </c>
      <c r="DN3" s="8">
        <v>202</v>
      </c>
      <c r="DO3" s="8">
        <v>173</v>
      </c>
      <c r="DP3" s="8">
        <v>172</v>
      </c>
      <c r="DQ3" s="8">
        <v>212</v>
      </c>
      <c r="DR3" s="8">
        <v>294</v>
      </c>
      <c r="DS3" s="8">
        <v>266</v>
      </c>
      <c r="DT3" s="8">
        <v>321</v>
      </c>
      <c r="DU3" s="8">
        <v>234</v>
      </c>
      <c r="DV3" s="8">
        <v>187</v>
      </c>
      <c r="DW3" s="8">
        <v>115</v>
      </c>
      <c r="DX3" s="8">
        <v>175</v>
      </c>
      <c r="DY3" s="8">
        <v>294</v>
      </c>
      <c r="DZ3" s="8">
        <v>236</v>
      </c>
      <c r="EA3" s="8">
        <v>288</v>
      </c>
      <c r="EB3" s="8">
        <v>223</v>
      </c>
      <c r="EC3" s="8">
        <v>199</v>
      </c>
      <c r="ED3" s="8">
        <v>122</v>
      </c>
      <c r="EE3" s="8">
        <v>164</v>
      </c>
      <c r="EF3" s="8">
        <v>286</v>
      </c>
      <c r="EG3" s="8">
        <v>189</v>
      </c>
      <c r="EH3" s="8">
        <v>285</v>
      </c>
      <c r="EI3" s="8">
        <v>229</v>
      </c>
      <c r="EJ3" s="8">
        <v>191</v>
      </c>
      <c r="EK3" s="8">
        <v>152</v>
      </c>
      <c r="EL3" s="8">
        <v>143</v>
      </c>
      <c r="EM3" s="8">
        <v>302</v>
      </c>
      <c r="EN3" s="8">
        <v>279</v>
      </c>
      <c r="EO3" s="8">
        <v>287</v>
      </c>
      <c r="EP3" s="8">
        <v>219</v>
      </c>
      <c r="EQ3" s="8">
        <v>216</v>
      </c>
      <c r="ER3" s="8">
        <v>139</v>
      </c>
      <c r="ES3" s="8">
        <v>147</v>
      </c>
      <c r="ET3" s="8">
        <v>284</v>
      </c>
      <c r="EU3" s="8">
        <v>176</v>
      </c>
      <c r="EV3" s="8">
        <v>104</v>
      </c>
      <c r="EW3" s="8">
        <v>220</v>
      </c>
      <c r="EX3" s="8">
        <v>174</v>
      </c>
      <c r="EY3" s="8">
        <v>188</v>
      </c>
      <c r="EZ3" s="8">
        <v>88</v>
      </c>
      <c r="FA3" s="8">
        <v>227</v>
      </c>
      <c r="FB3" s="8">
        <v>119</v>
      </c>
      <c r="FC3" s="8">
        <v>123</v>
      </c>
      <c r="FD3" s="8">
        <v>295</v>
      </c>
      <c r="FE3" s="8">
        <v>247</v>
      </c>
      <c r="FF3" s="8">
        <v>251</v>
      </c>
      <c r="FG3" s="8">
        <v>209</v>
      </c>
      <c r="FH3" s="8">
        <v>400</v>
      </c>
      <c r="FI3" s="8">
        <v>327</v>
      </c>
      <c r="FJ3" s="8">
        <v>399</v>
      </c>
      <c r="FK3" s="8">
        <v>288</v>
      </c>
      <c r="FL3" s="8">
        <v>308</v>
      </c>
      <c r="FM3" s="8">
        <v>257</v>
      </c>
      <c r="FN3" s="8">
        <v>197</v>
      </c>
      <c r="FO3" s="8">
        <v>370</v>
      </c>
      <c r="FP3" s="8">
        <v>371</v>
      </c>
      <c r="FQ3" s="8">
        <v>313</v>
      </c>
      <c r="FR3" s="8">
        <v>307</v>
      </c>
      <c r="FS3" s="8">
        <v>239</v>
      </c>
      <c r="FT3" s="8">
        <v>196</v>
      </c>
      <c r="FU3" s="8">
        <v>183</v>
      </c>
      <c r="FV3" s="8">
        <v>389</v>
      </c>
      <c r="FW3" s="8">
        <v>421</v>
      </c>
      <c r="FX3" s="8">
        <v>317</v>
      </c>
      <c r="FY3" s="8">
        <v>247</v>
      </c>
      <c r="FZ3" s="8">
        <v>249</v>
      </c>
      <c r="GA3" s="8">
        <v>254</v>
      </c>
      <c r="GB3" s="8">
        <v>263</v>
      </c>
      <c r="GC3" s="8">
        <v>420</v>
      </c>
      <c r="GD3" s="8">
        <v>344</v>
      </c>
      <c r="GE3" s="8">
        <v>294</v>
      </c>
      <c r="GF3" s="8">
        <v>246</v>
      </c>
      <c r="GG3" s="8">
        <v>217</v>
      </c>
      <c r="GH3" s="8">
        <v>292</v>
      </c>
      <c r="GI3" s="8">
        <v>160</v>
      </c>
      <c r="GJ3" s="8">
        <v>375</v>
      </c>
      <c r="GK3" s="8">
        <v>347</v>
      </c>
      <c r="GL3" s="8">
        <v>340</v>
      </c>
      <c r="GM3" s="8">
        <v>277</v>
      </c>
      <c r="GN3" s="8">
        <v>291</v>
      </c>
      <c r="GO3" s="8">
        <v>168</v>
      </c>
      <c r="GP3" s="8">
        <v>154</v>
      </c>
      <c r="GQ3" s="8">
        <v>295</v>
      </c>
      <c r="GR3" s="8">
        <v>374</v>
      </c>
      <c r="GS3" s="8">
        <v>275</v>
      </c>
      <c r="GT3" s="8">
        <v>308</v>
      </c>
      <c r="GU3" s="8">
        <v>273</v>
      </c>
      <c r="GV3" s="8">
        <v>204</v>
      </c>
      <c r="GW3" s="8">
        <v>177</v>
      </c>
      <c r="GX3" s="8">
        <v>371</v>
      </c>
      <c r="GY3" s="8">
        <v>262</v>
      </c>
      <c r="GZ3" s="8">
        <v>310</v>
      </c>
      <c r="HA3" s="8">
        <v>269</v>
      </c>
      <c r="HB3" s="8">
        <v>253</v>
      </c>
      <c r="HC3" s="8">
        <v>276</v>
      </c>
      <c r="HD3" s="8">
        <v>215</v>
      </c>
      <c r="HE3" s="8">
        <v>291</v>
      </c>
      <c r="HF3" s="8">
        <v>317</v>
      </c>
      <c r="HG3" s="8">
        <v>262</v>
      </c>
      <c r="HH3" s="8">
        <v>215</v>
      </c>
      <c r="HI3" s="8">
        <v>177</v>
      </c>
      <c r="HJ3" s="8">
        <v>201</v>
      </c>
      <c r="HK3" s="8">
        <v>183</v>
      </c>
      <c r="HL3" s="396">
        <v>337</v>
      </c>
      <c r="HM3" s="397">
        <v>276</v>
      </c>
      <c r="HN3" s="397">
        <v>304</v>
      </c>
      <c r="HO3" s="8">
        <v>195</v>
      </c>
      <c r="HP3" s="8">
        <v>170</v>
      </c>
      <c r="HQ3" s="8">
        <v>145</v>
      </c>
      <c r="HR3" s="8">
        <v>198</v>
      </c>
      <c r="HS3" s="8">
        <v>305</v>
      </c>
      <c r="HT3" s="8">
        <v>357</v>
      </c>
      <c r="HU3" s="8">
        <v>316</v>
      </c>
      <c r="HV3" s="8">
        <v>303</v>
      </c>
      <c r="HW3" s="8">
        <v>216</v>
      </c>
      <c r="HX3" s="8">
        <v>114</v>
      </c>
      <c r="HY3" s="8">
        <v>103</v>
      </c>
      <c r="HZ3" s="8">
        <v>287</v>
      </c>
      <c r="IA3" s="8">
        <v>297</v>
      </c>
      <c r="IB3" s="8">
        <v>240</v>
      </c>
      <c r="IC3" s="8">
        <v>213</v>
      </c>
      <c r="ID3" s="8">
        <v>159</v>
      </c>
      <c r="IE3" s="8">
        <v>189</v>
      </c>
      <c r="IF3" s="8">
        <v>170</v>
      </c>
      <c r="IG3" s="8">
        <v>388</v>
      </c>
      <c r="IH3" s="8">
        <v>217</v>
      </c>
      <c r="II3" s="8">
        <v>270</v>
      </c>
      <c r="IJ3" s="8">
        <v>186</v>
      </c>
      <c r="IK3" s="8">
        <v>175</v>
      </c>
      <c r="IL3" s="8">
        <v>166</v>
      </c>
      <c r="IM3" s="8">
        <v>194</v>
      </c>
      <c r="IN3" s="8">
        <v>310</v>
      </c>
      <c r="IO3" s="8">
        <v>323</v>
      </c>
      <c r="IP3" s="8">
        <v>283</v>
      </c>
      <c r="IQ3" s="8">
        <v>270</v>
      </c>
      <c r="IR3" s="8">
        <v>149</v>
      </c>
      <c r="IS3" s="8">
        <v>140</v>
      </c>
      <c r="IT3" s="8">
        <v>137</v>
      </c>
      <c r="IU3" s="8">
        <v>302</v>
      </c>
      <c r="IV3" s="8"/>
      <c r="IW3" s="8"/>
      <c r="IX3" s="8"/>
      <c r="IY3" s="8"/>
      <c r="IZ3" s="8"/>
      <c r="JA3" s="8"/>
      <c r="JB3" s="8"/>
      <c r="JC3" s="8"/>
    </row>
    <row r="4" spans="1:263" x14ac:dyDescent="0.3">
      <c r="A4" s="282" t="s">
        <v>10</v>
      </c>
      <c r="B4" s="55">
        <v>1</v>
      </c>
      <c r="C4" s="55">
        <v>0</v>
      </c>
      <c r="D4" s="55">
        <v>0</v>
      </c>
      <c r="E4" s="55">
        <v>1</v>
      </c>
      <c r="F4" s="55">
        <v>0</v>
      </c>
      <c r="G4" s="55">
        <v>0</v>
      </c>
      <c r="H4" s="55">
        <v>0</v>
      </c>
      <c r="I4" s="55">
        <v>1</v>
      </c>
      <c r="J4" s="55">
        <v>2</v>
      </c>
      <c r="K4" s="55">
        <v>1</v>
      </c>
      <c r="L4" s="55">
        <v>2</v>
      </c>
      <c r="M4" s="55">
        <v>0</v>
      </c>
      <c r="N4" s="55">
        <v>1</v>
      </c>
      <c r="O4" s="55">
        <v>1</v>
      </c>
      <c r="P4" s="55">
        <v>1</v>
      </c>
      <c r="Q4" s="55">
        <v>0</v>
      </c>
      <c r="R4" s="55">
        <v>2</v>
      </c>
      <c r="S4" s="55">
        <v>0</v>
      </c>
      <c r="T4" s="55">
        <v>0</v>
      </c>
      <c r="U4" s="55">
        <v>0</v>
      </c>
      <c r="V4" s="55">
        <v>0</v>
      </c>
      <c r="W4" s="55">
        <v>0</v>
      </c>
      <c r="X4" s="55">
        <v>0</v>
      </c>
      <c r="Y4" s="55">
        <v>3</v>
      </c>
      <c r="Z4" s="55">
        <v>1</v>
      </c>
      <c r="AA4" s="55">
        <v>2</v>
      </c>
      <c r="AB4" s="55">
        <v>0</v>
      </c>
      <c r="AC4" s="55">
        <v>3</v>
      </c>
      <c r="AD4" s="55">
        <v>1</v>
      </c>
      <c r="AE4" s="55">
        <v>0</v>
      </c>
      <c r="AF4" s="55">
        <v>2</v>
      </c>
      <c r="AG4" s="55">
        <v>1</v>
      </c>
      <c r="AH4" s="55">
        <v>1</v>
      </c>
      <c r="AI4" s="55">
        <v>1</v>
      </c>
      <c r="AJ4" s="55">
        <v>0</v>
      </c>
      <c r="AK4" s="55">
        <v>2</v>
      </c>
      <c r="AL4" s="55">
        <v>2</v>
      </c>
      <c r="AM4" s="55">
        <v>2</v>
      </c>
      <c r="AN4" s="55">
        <v>0</v>
      </c>
      <c r="AO4" s="55">
        <v>0</v>
      </c>
      <c r="AP4" s="55">
        <v>1</v>
      </c>
      <c r="AQ4" s="55">
        <v>0</v>
      </c>
      <c r="AR4" s="55">
        <v>0</v>
      </c>
      <c r="AS4" s="55">
        <v>2</v>
      </c>
      <c r="AT4" s="55">
        <v>1</v>
      </c>
      <c r="AU4" s="55">
        <v>1</v>
      </c>
      <c r="AV4" s="55">
        <v>0</v>
      </c>
      <c r="AW4" s="55">
        <v>1</v>
      </c>
      <c r="AX4" s="55">
        <v>1</v>
      </c>
      <c r="AY4" s="55">
        <v>1</v>
      </c>
      <c r="AZ4" s="55">
        <v>4</v>
      </c>
      <c r="BA4" s="55">
        <v>2</v>
      </c>
      <c r="BB4" s="55">
        <v>0</v>
      </c>
      <c r="BC4" s="55">
        <v>3</v>
      </c>
      <c r="BD4" s="55">
        <v>1</v>
      </c>
      <c r="BE4" s="55">
        <v>1</v>
      </c>
      <c r="BF4" s="55">
        <v>0</v>
      </c>
      <c r="BG4" s="55">
        <v>2</v>
      </c>
      <c r="BH4" s="55">
        <v>3</v>
      </c>
      <c r="BI4" s="55">
        <v>0</v>
      </c>
      <c r="BJ4" s="55">
        <v>0</v>
      </c>
      <c r="BK4" s="55">
        <v>1</v>
      </c>
      <c r="BL4" s="55">
        <v>0</v>
      </c>
      <c r="BM4" s="55">
        <v>0</v>
      </c>
      <c r="BN4" s="55">
        <v>1</v>
      </c>
      <c r="BO4" s="55">
        <v>1</v>
      </c>
      <c r="BP4" s="55">
        <v>0</v>
      </c>
      <c r="BQ4" s="55">
        <v>1</v>
      </c>
      <c r="BR4" s="55">
        <v>0</v>
      </c>
      <c r="BS4" s="55">
        <v>1</v>
      </c>
      <c r="BT4" s="55">
        <v>1</v>
      </c>
      <c r="BU4" s="55">
        <v>5</v>
      </c>
      <c r="BV4" s="113">
        <v>1</v>
      </c>
      <c r="BW4" s="55">
        <v>1</v>
      </c>
      <c r="BX4" s="55">
        <v>0</v>
      </c>
      <c r="BY4" s="55">
        <v>1</v>
      </c>
      <c r="BZ4" s="55">
        <v>1</v>
      </c>
      <c r="CA4" s="113">
        <v>1</v>
      </c>
      <c r="CB4" s="304">
        <v>2</v>
      </c>
      <c r="CC4" s="8">
        <v>1</v>
      </c>
      <c r="CD4" s="8">
        <v>0</v>
      </c>
      <c r="CE4" s="8">
        <v>0</v>
      </c>
      <c r="CF4" s="8">
        <v>0</v>
      </c>
      <c r="CG4" s="8">
        <v>0</v>
      </c>
      <c r="CH4" s="8">
        <v>1</v>
      </c>
      <c r="CI4" s="8">
        <v>1</v>
      </c>
      <c r="CJ4" s="8">
        <v>2</v>
      </c>
      <c r="CK4" s="8">
        <v>2</v>
      </c>
      <c r="CL4" s="8">
        <v>1</v>
      </c>
      <c r="CM4" s="8">
        <v>0</v>
      </c>
      <c r="CN4" s="8">
        <v>0</v>
      </c>
      <c r="CO4" s="8">
        <v>1</v>
      </c>
      <c r="CP4" s="8">
        <v>0</v>
      </c>
      <c r="CQ4" s="8">
        <v>0</v>
      </c>
      <c r="CR4" s="71">
        <v>2</v>
      </c>
      <c r="CS4" s="8">
        <v>0</v>
      </c>
      <c r="CT4" s="8">
        <v>2</v>
      </c>
      <c r="CU4" s="71">
        <v>0</v>
      </c>
      <c r="CV4" s="8">
        <v>1</v>
      </c>
      <c r="CW4" s="71">
        <v>0</v>
      </c>
      <c r="CX4" s="8">
        <v>0</v>
      </c>
      <c r="CY4" s="8">
        <v>1</v>
      </c>
      <c r="CZ4" s="8">
        <v>0</v>
      </c>
      <c r="DA4" s="8">
        <v>2</v>
      </c>
      <c r="DB4" s="8">
        <v>2</v>
      </c>
      <c r="DC4" s="8"/>
      <c r="DD4" s="8">
        <v>1</v>
      </c>
      <c r="DE4" s="8">
        <v>8</v>
      </c>
      <c r="DF4" s="8">
        <v>1</v>
      </c>
      <c r="DG4" s="8">
        <v>0</v>
      </c>
      <c r="DH4" s="8">
        <v>2</v>
      </c>
      <c r="DI4" s="8"/>
      <c r="DJ4" s="8"/>
      <c r="DK4" s="8">
        <v>0</v>
      </c>
      <c r="DL4" s="8">
        <v>8</v>
      </c>
      <c r="DM4" s="8">
        <v>2</v>
      </c>
      <c r="DN4" s="8">
        <v>0</v>
      </c>
      <c r="DO4" s="8">
        <v>1</v>
      </c>
      <c r="DP4" s="8">
        <v>1</v>
      </c>
      <c r="DQ4" s="8">
        <v>0</v>
      </c>
      <c r="DR4" s="8">
        <v>2</v>
      </c>
      <c r="DS4" s="8">
        <v>0</v>
      </c>
      <c r="DT4" s="8">
        <v>1</v>
      </c>
      <c r="DU4" s="8">
        <v>1</v>
      </c>
      <c r="DV4" s="8">
        <v>1</v>
      </c>
      <c r="DW4" s="8">
        <v>0</v>
      </c>
      <c r="DX4" s="8">
        <v>0</v>
      </c>
      <c r="DY4" s="8">
        <v>0</v>
      </c>
      <c r="DZ4" s="8">
        <v>1</v>
      </c>
      <c r="EA4" s="8">
        <v>7</v>
      </c>
      <c r="EB4" s="8">
        <v>2</v>
      </c>
      <c r="EC4" s="8">
        <v>2</v>
      </c>
      <c r="ED4" s="8">
        <v>2</v>
      </c>
      <c r="EE4" s="8">
        <v>0</v>
      </c>
      <c r="EF4" s="8">
        <v>2</v>
      </c>
      <c r="EG4" s="8">
        <v>4</v>
      </c>
      <c r="EH4" s="8">
        <v>2</v>
      </c>
      <c r="EI4" s="8">
        <v>3</v>
      </c>
      <c r="EJ4" s="8">
        <v>0</v>
      </c>
      <c r="EK4" s="8">
        <v>4</v>
      </c>
      <c r="EL4" s="8">
        <v>1</v>
      </c>
      <c r="EM4" s="8">
        <v>1</v>
      </c>
      <c r="EN4" s="8">
        <v>0</v>
      </c>
      <c r="EO4" s="8">
        <v>0</v>
      </c>
      <c r="EP4" s="8">
        <v>0</v>
      </c>
      <c r="EQ4" s="8">
        <v>0</v>
      </c>
      <c r="ER4" s="8">
        <v>0</v>
      </c>
      <c r="ES4" s="8">
        <v>0</v>
      </c>
      <c r="ET4" s="8">
        <v>2</v>
      </c>
      <c r="EU4" s="8">
        <v>2</v>
      </c>
      <c r="EV4" s="8">
        <v>0</v>
      </c>
      <c r="EW4" s="8">
        <v>1</v>
      </c>
      <c r="EX4" s="8">
        <v>0</v>
      </c>
      <c r="EY4" s="8">
        <v>1</v>
      </c>
      <c r="EZ4" s="8">
        <v>0</v>
      </c>
      <c r="FA4" s="8">
        <v>0</v>
      </c>
      <c r="FB4" s="8">
        <v>1</v>
      </c>
      <c r="FC4" s="8">
        <v>0</v>
      </c>
      <c r="FD4" s="8">
        <v>0</v>
      </c>
      <c r="FE4" s="8">
        <v>1</v>
      </c>
      <c r="FF4" s="8">
        <v>1</v>
      </c>
      <c r="FG4" s="8">
        <v>1</v>
      </c>
      <c r="FH4" s="8">
        <v>0</v>
      </c>
      <c r="FI4" s="8">
        <v>2</v>
      </c>
      <c r="FJ4" s="8">
        <v>1</v>
      </c>
      <c r="FK4" s="8">
        <v>1</v>
      </c>
      <c r="FL4" s="8">
        <v>2</v>
      </c>
      <c r="FM4" s="8">
        <v>1</v>
      </c>
      <c r="FN4" s="8">
        <v>2</v>
      </c>
      <c r="FO4" s="8">
        <v>2</v>
      </c>
      <c r="FP4" s="8">
        <v>5</v>
      </c>
      <c r="FQ4" s="8">
        <v>1</v>
      </c>
      <c r="FR4" s="8">
        <v>3</v>
      </c>
      <c r="FS4" s="8">
        <v>2</v>
      </c>
      <c r="FT4" s="8">
        <v>1</v>
      </c>
      <c r="FU4" s="8">
        <v>0</v>
      </c>
      <c r="FV4" s="8">
        <v>0</v>
      </c>
      <c r="FW4" s="8">
        <v>1</v>
      </c>
      <c r="FX4" s="8">
        <v>1</v>
      </c>
      <c r="FY4" s="8">
        <v>1</v>
      </c>
      <c r="FZ4" s="8">
        <v>0</v>
      </c>
      <c r="GA4" s="8">
        <v>1</v>
      </c>
      <c r="GB4" s="8">
        <v>0</v>
      </c>
      <c r="GC4" s="8">
        <v>2</v>
      </c>
      <c r="GD4" s="8">
        <v>2</v>
      </c>
      <c r="GE4" s="8">
        <v>1</v>
      </c>
      <c r="GF4" s="8">
        <v>2</v>
      </c>
      <c r="GG4" s="8">
        <v>1</v>
      </c>
      <c r="GH4" s="8">
        <v>0</v>
      </c>
      <c r="GI4" s="8">
        <v>0</v>
      </c>
      <c r="GJ4" s="8">
        <v>1</v>
      </c>
      <c r="GK4" s="8">
        <v>1</v>
      </c>
      <c r="GL4" s="8">
        <v>2</v>
      </c>
      <c r="GM4" s="8">
        <v>0</v>
      </c>
      <c r="GN4" s="8">
        <v>4</v>
      </c>
      <c r="GO4" s="8">
        <v>0</v>
      </c>
      <c r="GP4" s="8">
        <v>1</v>
      </c>
      <c r="GQ4" s="8">
        <v>1</v>
      </c>
      <c r="GR4" s="8">
        <v>1</v>
      </c>
      <c r="GS4" s="8">
        <v>0</v>
      </c>
      <c r="GT4" s="8">
        <v>0</v>
      </c>
      <c r="GU4" s="8">
        <v>1</v>
      </c>
      <c r="GV4" s="8">
        <v>0</v>
      </c>
      <c r="GW4" s="8">
        <v>3</v>
      </c>
      <c r="GX4" s="8">
        <v>1</v>
      </c>
      <c r="GY4" s="8">
        <v>2</v>
      </c>
      <c r="GZ4" s="8">
        <v>0</v>
      </c>
      <c r="HA4" s="8">
        <v>1</v>
      </c>
      <c r="HB4" s="8">
        <v>0</v>
      </c>
      <c r="HC4" s="8">
        <v>0</v>
      </c>
      <c r="HD4" s="8">
        <v>0</v>
      </c>
      <c r="HE4" s="8">
        <v>3</v>
      </c>
      <c r="HF4" s="8">
        <v>2</v>
      </c>
      <c r="HG4" s="8">
        <v>2</v>
      </c>
      <c r="HH4" s="8">
        <v>2</v>
      </c>
      <c r="HI4" s="8">
        <v>0</v>
      </c>
      <c r="HJ4" s="8">
        <v>1</v>
      </c>
      <c r="HK4" s="8">
        <v>0</v>
      </c>
      <c r="HL4" s="8"/>
      <c r="HM4" s="396">
        <v>1</v>
      </c>
      <c r="HN4" s="397">
        <v>2</v>
      </c>
      <c r="HO4" s="8">
        <v>1</v>
      </c>
      <c r="HP4" s="8">
        <v>0</v>
      </c>
      <c r="HQ4" s="8">
        <v>0</v>
      </c>
      <c r="HR4">
        <v>2</v>
      </c>
      <c r="HS4">
        <v>3</v>
      </c>
      <c r="HT4" s="8">
        <v>4</v>
      </c>
      <c r="HU4" s="8">
        <v>1</v>
      </c>
      <c r="HV4" s="8">
        <v>1</v>
      </c>
      <c r="HW4" s="8"/>
      <c r="HX4" s="8"/>
      <c r="HY4" s="8"/>
      <c r="HZ4" s="8">
        <v>1</v>
      </c>
      <c r="IA4" s="8">
        <v>1</v>
      </c>
      <c r="IB4" s="8">
        <v>1</v>
      </c>
      <c r="IC4" s="8">
        <v>3</v>
      </c>
      <c r="ID4" s="8">
        <v>1</v>
      </c>
      <c r="IE4" s="8">
        <v>1</v>
      </c>
      <c r="IF4" s="8">
        <v>1</v>
      </c>
      <c r="IG4" s="8">
        <v>1</v>
      </c>
      <c r="IH4" s="8">
        <v>2</v>
      </c>
      <c r="II4" s="8">
        <v>1</v>
      </c>
      <c r="IJ4" s="8"/>
      <c r="IK4" s="8"/>
      <c r="IL4" s="8">
        <v>1</v>
      </c>
      <c r="IM4" s="8"/>
      <c r="IN4" s="8"/>
      <c r="IO4" s="8">
        <v>2</v>
      </c>
      <c r="IP4" s="8">
        <v>2</v>
      </c>
      <c r="IQ4" s="8">
        <v>1</v>
      </c>
      <c r="IR4" s="8">
        <v>1</v>
      </c>
      <c r="IS4" s="8"/>
      <c r="IT4" s="8">
        <v>1</v>
      </c>
      <c r="IU4" s="8"/>
      <c r="IV4" s="8"/>
      <c r="IW4" s="8"/>
      <c r="IX4" s="8"/>
      <c r="IY4" s="8"/>
      <c r="IZ4" s="8"/>
      <c r="JA4" s="8"/>
      <c r="JB4" s="8"/>
      <c r="JC4" s="8"/>
    </row>
    <row r="5" spans="1:263" s="289" customFormat="1" x14ac:dyDescent="0.3">
      <c r="A5" s="287" t="s">
        <v>14</v>
      </c>
      <c r="B5" s="288">
        <f t="shared" ref="B5:AG5" si="0">B4/B3</f>
        <v>2.3809523809523808E-2</v>
      </c>
      <c r="C5" s="288">
        <f t="shared" si="0"/>
        <v>0</v>
      </c>
      <c r="D5" s="288">
        <f t="shared" si="0"/>
        <v>0</v>
      </c>
      <c r="E5" s="288">
        <f t="shared" si="0"/>
        <v>8.6206896551724137E-3</v>
      </c>
      <c r="F5" s="288">
        <f t="shared" si="0"/>
        <v>0</v>
      </c>
      <c r="G5" s="288">
        <f t="shared" si="0"/>
        <v>0</v>
      </c>
      <c r="H5" s="288">
        <f t="shared" si="0"/>
        <v>0</v>
      </c>
      <c r="I5" s="288">
        <f t="shared" si="0"/>
        <v>1.3698630136986301E-2</v>
      </c>
      <c r="J5" s="288">
        <f t="shared" si="0"/>
        <v>1.4184397163120567E-2</v>
      </c>
      <c r="K5" s="288">
        <f t="shared" si="0"/>
        <v>6.7567567567567571E-3</v>
      </c>
      <c r="L5" s="288">
        <f t="shared" si="0"/>
        <v>1.5151515151515152E-2</v>
      </c>
      <c r="M5" s="288">
        <f t="shared" si="0"/>
        <v>0</v>
      </c>
      <c r="N5" s="288">
        <f t="shared" si="0"/>
        <v>1.2345679012345678E-2</v>
      </c>
      <c r="O5" s="288">
        <f t="shared" si="0"/>
        <v>1.7857142857142856E-2</v>
      </c>
      <c r="P5" s="288">
        <f t="shared" si="0"/>
        <v>2.2727272727272728E-2</v>
      </c>
      <c r="Q5" s="288">
        <f t="shared" si="0"/>
        <v>0</v>
      </c>
      <c r="R5" s="288">
        <f t="shared" si="0"/>
        <v>1.5748031496062992E-2</v>
      </c>
      <c r="S5" s="288">
        <f t="shared" si="0"/>
        <v>0</v>
      </c>
      <c r="T5" s="288">
        <f t="shared" si="0"/>
        <v>0</v>
      </c>
      <c r="U5" s="288">
        <f t="shared" si="0"/>
        <v>0</v>
      </c>
      <c r="V5" s="288">
        <f t="shared" si="0"/>
        <v>0</v>
      </c>
      <c r="W5" s="288">
        <f t="shared" si="0"/>
        <v>0</v>
      </c>
      <c r="X5" s="288">
        <f t="shared" si="0"/>
        <v>0</v>
      </c>
      <c r="Y5" s="288">
        <f t="shared" si="0"/>
        <v>2.6548672566371681E-2</v>
      </c>
      <c r="Z5" s="288">
        <f t="shared" si="0"/>
        <v>8.6956521739130436E-3</v>
      </c>
      <c r="AA5" s="288">
        <f t="shared" si="0"/>
        <v>2.5000000000000001E-2</v>
      </c>
      <c r="AB5" s="288">
        <f t="shared" si="0"/>
        <v>0</v>
      </c>
      <c r="AC5" s="288">
        <f t="shared" si="0"/>
        <v>3.1914893617021274E-2</v>
      </c>
      <c r="AD5" s="288">
        <f t="shared" si="0"/>
        <v>1.3333333333333334E-2</v>
      </c>
      <c r="AE5" s="288">
        <f t="shared" si="0"/>
        <v>0</v>
      </c>
      <c r="AF5" s="288">
        <f t="shared" si="0"/>
        <v>1.6E-2</v>
      </c>
      <c r="AG5" s="288">
        <f t="shared" si="0"/>
        <v>9.433962264150943E-3</v>
      </c>
      <c r="AH5" s="288">
        <f t="shared" ref="AH5:BM5" si="1">AH4/AH3</f>
        <v>1.0752688172043012E-2</v>
      </c>
      <c r="AI5" s="288">
        <f t="shared" si="1"/>
        <v>9.9009900990099011E-3</v>
      </c>
      <c r="AJ5" s="288">
        <f t="shared" si="1"/>
        <v>0</v>
      </c>
      <c r="AK5" s="288">
        <f t="shared" si="1"/>
        <v>2.7397260273972601E-2</v>
      </c>
      <c r="AL5" s="288">
        <f t="shared" si="1"/>
        <v>1.6393442622950821E-2</v>
      </c>
      <c r="AM5" s="288">
        <f t="shared" si="1"/>
        <v>1.5384615384615385E-2</v>
      </c>
      <c r="AN5" s="288">
        <f t="shared" si="1"/>
        <v>0</v>
      </c>
      <c r="AO5" s="288">
        <f t="shared" si="1"/>
        <v>0</v>
      </c>
      <c r="AP5" s="288">
        <f t="shared" si="1"/>
        <v>1.1904761904761904E-2</v>
      </c>
      <c r="AQ5" s="288">
        <f t="shared" si="1"/>
        <v>0</v>
      </c>
      <c r="AR5" s="288">
        <f t="shared" si="1"/>
        <v>0</v>
      </c>
      <c r="AS5" s="288">
        <f t="shared" si="1"/>
        <v>1.6949152542372881E-2</v>
      </c>
      <c r="AT5" s="288">
        <f t="shared" si="1"/>
        <v>7.2992700729927005E-3</v>
      </c>
      <c r="AU5" s="288">
        <f t="shared" si="1"/>
        <v>1.0416666666666666E-2</v>
      </c>
      <c r="AV5" s="288">
        <f t="shared" si="1"/>
        <v>0</v>
      </c>
      <c r="AW5" s="288">
        <f t="shared" si="1"/>
        <v>1.1235955056179775E-2</v>
      </c>
      <c r="AX5" s="288">
        <f t="shared" si="1"/>
        <v>1.2658227848101266E-2</v>
      </c>
      <c r="AY5" s="288">
        <f t="shared" si="1"/>
        <v>1.4285714285714285E-2</v>
      </c>
      <c r="AZ5" s="288">
        <f t="shared" si="1"/>
        <v>3.1496062992125984E-2</v>
      </c>
      <c r="BA5" s="288">
        <f t="shared" si="1"/>
        <v>1.4084507042253521E-2</v>
      </c>
      <c r="BB5" s="288">
        <f t="shared" si="1"/>
        <v>0</v>
      </c>
      <c r="BC5" s="288">
        <f t="shared" si="1"/>
        <v>4.1095890410958902E-2</v>
      </c>
      <c r="BD5" s="288">
        <f t="shared" si="1"/>
        <v>1.2345679012345678E-2</v>
      </c>
      <c r="BE5" s="288">
        <f t="shared" si="1"/>
        <v>1.1494252873563218E-2</v>
      </c>
      <c r="BF5" s="288">
        <f t="shared" si="1"/>
        <v>0</v>
      </c>
      <c r="BG5" s="288">
        <f t="shared" si="1"/>
        <v>1.5625E-2</v>
      </c>
      <c r="BH5" s="288">
        <f t="shared" si="1"/>
        <v>2.9411764705882353E-2</v>
      </c>
      <c r="BI5" s="288">
        <f t="shared" si="1"/>
        <v>0</v>
      </c>
      <c r="BJ5" s="288">
        <f t="shared" si="1"/>
        <v>0</v>
      </c>
      <c r="BK5" s="288">
        <f t="shared" si="1"/>
        <v>1.1627906976744186E-2</v>
      </c>
      <c r="BL5" s="288">
        <f t="shared" si="1"/>
        <v>0</v>
      </c>
      <c r="BM5" s="288">
        <f t="shared" si="1"/>
        <v>0</v>
      </c>
      <c r="BN5" s="288">
        <f t="shared" ref="BN5:BV5" si="2">BN4/BN3</f>
        <v>8.8495575221238937E-3</v>
      </c>
      <c r="BO5" s="288">
        <f t="shared" si="2"/>
        <v>7.7519379844961239E-3</v>
      </c>
      <c r="BP5" s="288">
        <f t="shared" si="2"/>
        <v>0</v>
      </c>
      <c r="BQ5" s="288">
        <f t="shared" si="2"/>
        <v>1.0309278350515464E-2</v>
      </c>
      <c r="BR5" s="288">
        <f t="shared" si="2"/>
        <v>0</v>
      </c>
      <c r="BS5" s="288">
        <f t="shared" si="2"/>
        <v>1.4084507042253521E-2</v>
      </c>
      <c r="BT5" s="288">
        <f t="shared" si="2"/>
        <v>1.1494252873563218E-2</v>
      </c>
      <c r="BU5" s="288">
        <f t="shared" si="2"/>
        <v>3.5971223021582732E-2</v>
      </c>
      <c r="BV5" s="288">
        <f t="shared" si="2"/>
        <v>6.369426751592357E-3</v>
      </c>
      <c r="BW5" s="288">
        <f t="shared" ref="BW5:BY5" si="3">BW4/BW3</f>
        <v>8.0645161290322578E-3</v>
      </c>
      <c r="BX5" s="288">
        <f t="shared" si="3"/>
        <v>0</v>
      </c>
      <c r="BY5" s="288">
        <f t="shared" si="3"/>
        <v>8.8495575221238937E-3</v>
      </c>
      <c r="BZ5" s="288">
        <f>BZ4/BZ3</f>
        <v>1.3333333333333334E-2</v>
      </c>
      <c r="CA5" s="301">
        <f>CA4/CA3</f>
        <v>1.7543859649122806E-2</v>
      </c>
      <c r="CB5" s="308">
        <f>CB4/CB3</f>
        <v>1.4598540145985401E-2</v>
      </c>
      <c r="CC5" s="307">
        <f>CC4/CC3</f>
        <v>8.3333333333333332E-3</v>
      </c>
      <c r="CD5" s="307">
        <f t="shared" ref="CD5:CH5" si="4">CD4/CD3</f>
        <v>0</v>
      </c>
      <c r="CE5" s="307">
        <f t="shared" si="4"/>
        <v>0</v>
      </c>
      <c r="CF5" s="307">
        <f t="shared" si="4"/>
        <v>0</v>
      </c>
      <c r="CG5" s="307">
        <f t="shared" si="4"/>
        <v>0</v>
      </c>
      <c r="CH5" s="307">
        <f t="shared" si="4"/>
        <v>1.7543859649122806E-2</v>
      </c>
      <c r="CI5" s="307">
        <f t="shared" ref="CI5:CJ5" si="5">CI4/CI3</f>
        <v>6.9444444444444441E-3</v>
      </c>
      <c r="CJ5" s="307">
        <f t="shared" si="5"/>
        <v>1.6666666666666666E-2</v>
      </c>
      <c r="CK5" s="307">
        <f t="shared" ref="CK5:CM5" si="6">CK4/CK3</f>
        <v>1.9801980198019802E-2</v>
      </c>
      <c r="CL5" s="307">
        <f t="shared" si="6"/>
        <v>1.7543859649122806E-2</v>
      </c>
      <c r="CM5" s="307">
        <f t="shared" si="6"/>
        <v>0</v>
      </c>
      <c r="CN5" s="307">
        <f t="shared" ref="CN5:CO5" si="7">CN4/CN3</f>
        <v>0</v>
      </c>
      <c r="CO5" s="307">
        <f t="shared" si="7"/>
        <v>1.3513513513513514E-2</v>
      </c>
      <c r="CP5" s="307">
        <f t="shared" ref="CP5:EZ5" si="8">CP4/CP3</f>
        <v>0</v>
      </c>
      <c r="CQ5" s="307">
        <f t="shared" si="8"/>
        <v>0</v>
      </c>
      <c r="CR5" s="307">
        <f t="shared" si="8"/>
        <v>7.1684587813620072E-3</v>
      </c>
      <c r="CS5" s="307">
        <f t="shared" si="8"/>
        <v>0</v>
      </c>
      <c r="CT5" s="307">
        <f t="shared" si="8"/>
        <v>1.1904761904761904E-2</v>
      </c>
      <c r="CU5" s="308">
        <f t="shared" si="8"/>
        <v>0</v>
      </c>
      <c r="CV5" s="288">
        <f t="shared" si="8"/>
        <v>7.5187969924812026E-3</v>
      </c>
      <c r="CW5" s="301">
        <f t="shared" si="8"/>
        <v>0</v>
      </c>
      <c r="CX5" s="288">
        <f t="shared" si="8"/>
        <v>0</v>
      </c>
      <c r="CY5" s="288">
        <f t="shared" si="8"/>
        <v>3.5714285714285713E-3</v>
      </c>
      <c r="CZ5" s="288">
        <f t="shared" si="8"/>
        <v>0</v>
      </c>
      <c r="DA5" s="288">
        <f t="shared" si="8"/>
        <v>1.0471204188481676E-2</v>
      </c>
      <c r="DB5" s="288">
        <f t="shared" si="8"/>
        <v>1.092896174863388E-2</v>
      </c>
      <c r="DC5" s="288">
        <f t="shared" si="8"/>
        <v>0</v>
      </c>
      <c r="DD5" s="288">
        <f t="shared" si="8"/>
        <v>5.0000000000000001E-3</v>
      </c>
      <c r="DE5" s="288">
        <f t="shared" si="8"/>
        <v>4.7337278106508875E-2</v>
      </c>
      <c r="DF5" s="288">
        <f t="shared" si="8"/>
        <v>3.968253968253968E-3</v>
      </c>
      <c r="DG5" s="288">
        <f t="shared" si="8"/>
        <v>0</v>
      </c>
      <c r="DH5" s="288">
        <f t="shared" si="8"/>
        <v>1.2269938650306749E-2</v>
      </c>
      <c r="DI5" s="288">
        <f t="shared" si="8"/>
        <v>0</v>
      </c>
      <c r="DJ5" s="288">
        <f t="shared" si="8"/>
        <v>0</v>
      </c>
      <c r="DK5" s="288">
        <f t="shared" si="8"/>
        <v>0</v>
      </c>
      <c r="DL5" s="288">
        <f t="shared" si="8"/>
        <v>2.7586206896551724E-2</v>
      </c>
      <c r="DM5" s="288">
        <f t="shared" si="8"/>
        <v>7.7519379844961239E-3</v>
      </c>
      <c r="DN5" s="288">
        <f t="shared" si="8"/>
        <v>0</v>
      </c>
      <c r="DO5" s="288">
        <f t="shared" si="8"/>
        <v>5.7803468208092483E-3</v>
      </c>
      <c r="DP5" s="288">
        <f t="shared" si="8"/>
        <v>5.8139534883720929E-3</v>
      </c>
      <c r="DQ5" s="288">
        <f t="shared" si="8"/>
        <v>0</v>
      </c>
      <c r="DR5" s="288">
        <f t="shared" si="8"/>
        <v>6.8027210884353739E-3</v>
      </c>
      <c r="DS5" s="288">
        <f t="shared" si="8"/>
        <v>0</v>
      </c>
      <c r="DT5" s="288">
        <f t="shared" si="8"/>
        <v>3.1152647975077881E-3</v>
      </c>
      <c r="DU5" s="288">
        <f t="shared" si="8"/>
        <v>4.2735042735042739E-3</v>
      </c>
      <c r="DV5" s="288">
        <f t="shared" si="8"/>
        <v>5.3475935828877002E-3</v>
      </c>
      <c r="DW5" s="288">
        <f t="shared" si="8"/>
        <v>0</v>
      </c>
      <c r="DX5" s="288">
        <f t="shared" si="8"/>
        <v>0</v>
      </c>
      <c r="DY5" s="288">
        <f t="shared" si="8"/>
        <v>0</v>
      </c>
      <c r="DZ5" s="288">
        <f t="shared" si="8"/>
        <v>4.2372881355932203E-3</v>
      </c>
      <c r="EA5" s="288">
        <f t="shared" si="8"/>
        <v>2.4305555555555556E-2</v>
      </c>
      <c r="EB5" s="288">
        <f t="shared" si="8"/>
        <v>8.9686098654708519E-3</v>
      </c>
      <c r="EC5" s="288">
        <f t="shared" si="8"/>
        <v>1.0050251256281407E-2</v>
      </c>
      <c r="ED5" s="288">
        <f t="shared" si="8"/>
        <v>1.6393442622950821E-2</v>
      </c>
      <c r="EE5" s="288">
        <f t="shared" si="8"/>
        <v>0</v>
      </c>
      <c r="EF5" s="288">
        <f t="shared" si="8"/>
        <v>6.993006993006993E-3</v>
      </c>
      <c r="EG5" s="288">
        <f t="shared" si="8"/>
        <v>2.1164021164021163E-2</v>
      </c>
      <c r="EH5" s="288">
        <f t="shared" si="8"/>
        <v>7.0175438596491229E-3</v>
      </c>
      <c r="EI5" s="288">
        <f t="shared" si="8"/>
        <v>1.3100436681222707E-2</v>
      </c>
      <c r="EJ5" s="288">
        <f t="shared" si="8"/>
        <v>0</v>
      </c>
      <c r="EK5" s="288">
        <f t="shared" si="8"/>
        <v>2.6315789473684209E-2</v>
      </c>
      <c r="EL5" s="288">
        <f t="shared" si="8"/>
        <v>6.993006993006993E-3</v>
      </c>
      <c r="EM5" s="288">
        <f t="shared" si="8"/>
        <v>3.3112582781456954E-3</v>
      </c>
      <c r="EN5" s="288">
        <f t="shared" si="8"/>
        <v>0</v>
      </c>
      <c r="EO5" s="288">
        <f t="shared" si="8"/>
        <v>0</v>
      </c>
      <c r="EP5" s="288">
        <f t="shared" si="8"/>
        <v>0</v>
      </c>
      <c r="EQ5" s="288">
        <f t="shared" si="8"/>
        <v>0</v>
      </c>
      <c r="ER5" s="288">
        <f t="shared" si="8"/>
        <v>0</v>
      </c>
      <c r="ES5" s="288">
        <f t="shared" si="8"/>
        <v>0</v>
      </c>
      <c r="ET5" s="288">
        <f t="shared" si="8"/>
        <v>7.0422535211267607E-3</v>
      </c>
      <c r="EU5" s="288">
        <f t="shared" si="8"/>
        <v>1.1363636363636364E-2</v>
      </c>
      <c r="EV5" s="288">
        <f t="shared" si="8"/>
        <v>0</v>
      </c>
      <c r="EW5" s="288">
        <f t="shared" si="8"/>
        <v>4.5454545454545452E-3</v>
      </c>
      <c r="EX5" s="288">
        <f t="shared" si="8"/>
        <v>0</v>
      </c>
      <c r="EY5" s="288">
        <f t="shared" si="8"/>
        <v>5.3191489361702126E-3</v>
      </c>
      <c r="EZ5" s="288">
        <f t="shared" si="8"/>
        <v>0</v>
      </c>
      <c r="FA5" s="288" t="e">
        <f t="shared" ref="FA5:HD5" si="9">FA4/FA6</f>
        <v>#DIV/0!</v>
      </c>
      <c r="FB5" s="288">
        <f t="shared" si="9"/>
        <v>1.46864444118079E-2</v>
      </c>
      <c r="FC5" s="288" t="e">
        <f t="shared" si="9"/>
        <v>#DIV/0!</v>
      </c>
      <c r="FD5" s="288" t="e">
        <f t="shared" si="9"/>
        <v>#DIV/0!</v>
      </c>
      <c r="FE5" s="288">
        <f t="shared" si="9"/>
        <v>5.5002475111380015E-3</v>
      </c>
      <c r="FF5" s="288">
        <f t="shared" si="9"/>
        <v>4.4002464137991729E-3</v>
      </c>
      <c r="FG5" s="288">
        <f t="shared" si="9"/>
        <v>5.5002475111380015E-3</v>
      </c>
      <c r="FH5" s="288" t="e">
        <f t="shared" si="9"/>
        <v>#DIV/0!</v>
      </c>
      <c r="FI5" s="288">
        <f t="shared" si="9"/>
        <v>4.5834765669760507E-3</v>
      </c>
      <c r="FJ5" s="288">
        <f t="shared" si="9"/>
        <v>6.4708166170570729E-3</v>
      </c>
      <c r="FK5" s="288">
        <f t="shared" si="9"/>
        <v>6.111348774674571E-3</v>
      </c>
      <c r="FL5" s="288">
        <f t="shared" si="9"/>
        <v>6.875451201485098E-3</v>
      </c>
      <c r="FM5" s="288">
        <f t="shared" si="9"/>
        <v>4.4002464137991729E-3</v>
      </c>
      <c r="FN5" s="288">
        <f t="shared" si="9"/>
        <v>9.3659267584527486E-3</v>
      </c>
      <c r="FO5" s="288">
        <f t="shared" si="9"/>
        <v>6.2861453356801615E-3</v>
      </c>
      <c r="FP5" s="288">
        <f t="shared" si="9"/>
        <v>6.8754984736393385E-3</v>
      </c>
      <c r="FQ5" s="288">
        <f t="shared" si="9"/>
        <v>5.5248618784530384E-3</v>
      </c>
      <c r="FR5" s="288">
        <f t="shared" si="9"/>
        <v>8.1506235226994871E-3</v>
      </c>
      <c r="FS5" s="288">
        <f t="shared" si="9"/>
        <v>1.0238034297414895E-2</v>
      </c>
      <c r="FT5" s="288">
        <f t="shared" si="9"/>
        <v>7.8579286500078584E-3</v>
      </c>
      <c r="FU5" s="288" t="e">
        <f t="shared" si="9"/>
        <v>#DIV/0!</v>
      </c>
      <c r="FV5" s="288" t="e">
        <f t="shared" si="9"/>
        <v>#DIV/0!</v>
      </c>
      <c r="FW5" s="288">
        <f t="shared" si="9"/>
        <v>8.119519324455992E-3</v>
      </c>
      <c r="FX5" s="288">
        <f t="shared" si="9"/>
        <v>9.5256239283673071E-3</v>
      </c>
      <c r="FY5" s="288">
        <f t="shared" si="9"/>
        <v>5.7597051030987209E-3</v>
      </c>
      <c r="FZ5" s="288" t="e">
        <f t="shared" si="9"/>
        <v>#DIV/0!</v>
      </c>
      <c r="GA5" s="288">
        <f t="shared" si="9"/>
        <v>7.8027465667915106E-3</v>
      </c>
      <c r="GB5" s="288" t="e">
        <f t="shared" si="9"/>
        <v>#DIV/0!</v>
      </c>
      <c r="GC5" s="288">
        <f t="shared" si="9"/>
        <v>6.2861453356801607E-3</v>
      </c>
      <c r="GD5" s="288">
        <f t="shared" si="9"/>
        <v>9.7828213656818621E-3</v>
      </c>
      <c r="GE5" s="288">
        <f t="shared" si="9"/>
        <v>9.1675834250091685E-3</v>
      </c>
      <c r="GF5" s="288">
        <f t="shared" si="9"/>
        <v>9.3659267584527486E-3</v>
      </c>
      <c r="GG5" s="288">
        <f t="shared" si="9"/>
        <v>1.2956724540036277E-2</v>
      </c>
      <c r="GH5" s="288" t="e">
        <f t="shared" si="9"/>
        <v>#DIV/0!</v>
      </c>
      <c r="GI5" s="288" t="e">
        <f t="shared" si="9"/>
        <v>#DIV/0!</v>
      </c>
      <c r="GJ5" s="288">
        <f t="shared" si="9"/>
        <v>8.2041184674706696E-3</v>
      </c>
      <c r="GK5" s="288">
        <f t="shared" si="9"/>
        <v>6.3738925361718404E-3</v>
      </c>
      <c r="GL5" s="288">
        <f t="shared" si="9"/>
        <v>1.1877189856879862E-3</v>
      </c>
      <c r="GM5" s="288" t="e">
        <f t="shared" si="9"/>
        <v>#DIV/0!</v>
      </c>
      <c r="GN5" s="288">
        <f t="shared" si="9"/>
        <v>3.8738668939335245E-3</v>
      </c>
      <c r="GO5" s="288" t="e">
        <f t="shared" si="9"/>
        <v>#DIV/0!</v>
      </c>
      <c r="GP5" s="288">
        <f t="shared" si="9"/>
        <v>1.0893246187363835E-2</v>
      </c>
      <c r="GQ5" s="288">
        <f t="shared" si="9"/>
        <v>5.5002475111380015E-3</v>
      </c>
      <c r="GR5" s="288">
        <f t="shared" si="9"/>
        <v>5.5002475111380015E-3</v>
      </c>
      <c r="GS5" s="288" t="e">
        <f t="shared" si="9"/>
        <v>#DIV/0!</v>
      </c>
      <c r="GT5" s="288" t="e">
        <f t="shared" si="9"/>
        <v>#DIV/0!</v>
      </c>
      <c r="GU5" s="288">
        <f t="shared" si="9"/>
        <v>7.8579286500078584E-3</v>
      </c>
      <c r="GV5" s="288" t="e">
        <f t="shared" si="9"/>
        <v>#DIV/0!</v>
      </c>
      <c r="GW5" s="288">
        <f t="shared" si="9"/>
        <v>6.6682966947476056E-3</v>
      </c>
      <c r="GX5" s="288">
        <f t="shared" si="9"/>
        <v>6.1770337883748231E-3</v>
      </c>
      <c r="GY5" s="288">
        <f t="shared" si="9"/>
        <v>6.1787512743674503E-3</v>
      </c>
      <c r="GZ5" s="288" t="e">
        <f t="shared" si="9"/>
        <v>#DIV/0!</v>
      </c>
      <c r="HA5" s="288">
        <f t="shared" si="9"/>
        <v>5.211318984835062E-3</v>
      </c>
      <c r="HB5" s="288" t="e">
        <f t="shared" si="9"/>
        <v>#DIV/0!</v>
      </c>
      <c r="HC5" s="288" t="e">
        <f t="shared" si="9"/>
        <v>#DIV/0!</v>
      </c>
      <c r="HD5" s="288" t="e">
        <f t="shared" si="9"/>
        <v>#DIV/0!</v>
      </c>
      <c r="HE5" s="288">
        <f t="shared" ref="HE5:IH5" si="10">HE4/HE6</f>
        <v>6.028212032311216E-3</v>
      </c>
      <c r="HF5" s="288">
        <f t="shared" si="10"/>
        <v>7.8189139528519486E-3</v>
      </c>
      <c r="HG5" s="288">
        <f t="shared" si="10"/>
        <v>9.1149393856530866E-3</v>
      </c>
      <c r="HH5" s="288">
        <f t="shared" si="10"/>
        <v>9.1149393856530866E-3</v>
      </c>
      <c r="HI5" s="288" t="e">
        <f t="shared" si="10"/>
        <v>#DIV/0!</v>
      </c>
      <c r="HJ5" s="288">
        <f t="shared" si="10"/>
        <v>5.7597051030987209E-3</v>
      </c>
      <c r="HK5" s="288" t="e">
        <f t="shared" si="10"/>
        <v>#DIV/0!</v>
      </c>
      <c r="HL5" s="288" t="e">
        <f t="shared" si="10"/>
        <v>#DIV/0!</v>
      </c>
      <c r="HM5" s="288">
        <f t="shared" si="10"/>
        <v>1.7327118673435794E-3</v>
      </c>
      <c r="HN5" s="288">
        <f t="shared" si="10"/>
        <v>1.1288592876897895E-2</v>
      </c>
      <c r="HO5" s="288">
        <f t="shared" si="10"/>
        <v>1.2956724540036277E-2</v>
      </c>
      <c r="HP5" s="288" t="e">
        <f t="shared" si="10"/>
        <v>#DIV/0!</v>
      </c>
      <c r="HQ5" s="288" t="e">
        <f t="shared" si="10"/>
        <v>#DIV/0!</v>
      </c>
      <c r="HR5" s="288" t="e">
        <f>HR6/#REF!</f>
        <v>#REF!</v>
      </c>
      <c r="HS5" s="288" t="e">
        <f>HS6/#REF!</f>
        <v>#REF!</v>
      </c>
      <c r="HT5" s="288">
        <f t="shared" si="10"/>
        <v>9.3626383914987236E-3</v>
      </c>
      <c r="HU5" s="288">
        <f t="shared" si="10"/>
        <v>7.3340667400073343E-3</v>
      </c>
      <c r="HV5" s="288">
        <f t="shared" si="10"/>
        <v>1.1001100110011E-2</v>
      </c>
      <c r="HW5" s="288" t="e">
        <f t="shared" si="10"/>
        <v>#DIV/0!</v>
      </c>
      <c r="HX5" s="288" t="e">
        <f t="shared" si="10"/>
        <v>#DIV/0!</v>
      </c>
      <c r="HY5" s="288" t="e">
        <f t="shared" si="10"/>
        <v>#DIV/0!</v>
      </c>
      <c r="HZ5" s="288">
        <f t="shared" si="10"/>
        <v>1.1001100110011E-2</v>
      </c>
      <c r="IA5" s="288">
        <f t="shared" si="10"/>
        <v>1.2956724540036277E-2</v>
      </c>
      <c r="IB5" s="288">
        <f t="shared" si="10"/>
        <v>6.4708166170570729E-3</v>
      </c>
      <c r="IC5" s="288">
        <f t="shared" si="10"/>
        <v>8.0495854463495126E-3</v>
      </c>
      <c r="ID5" s="288">
        <f t="shared" si="10"/>
        <v>5.5002475111380015E-3</v>
      </c>
      <c r="IE5" s="288">
        <f t="shared" si="10"/>
        <v>1.1001100110011E-2</v>
      </c>
      <c r="IF5" s="288">
        <f t="shared" si="10"/>
        <v>6.4708166170570729E-3</v>
      </c>
      <c r="IG5" s="288">
        <f t="shared" si="10"/>
        <v>5.5002475111380015E-3</v>
      </c>
      <c r="IH5" s="288">
        <f t="shared" si="10"/>
        <v>7.3337978071944558E-3</v>
      </c>
      <c r="II5" s="288">
        <f t="shared" ref="II5:JC5" si="11">II4/II6</f>
        <v>4.4002464137991729E-3</v>
      </c>
      <c r="IJ5" s="288" t="e">
        <f t="shared" si="11"/>
        <v>#DIV/0!</v>
      </c>
      <c r="IK5" s="288" t="e">
        <f t="shared" si="11"/>
        <v>#DIV/0!</v>
      </c>
      <c r="IL5" s="288">
        <f t="shared" si="11"/>
        <v>7.3340667400073343E-3</v>
      </c>
      <c r="IM5" s="288" t="e">
        <f t="shared" si="11"/>
        <v>#DIV/0!</v>
      </c>
      <c r="IN5" s="288" t="e">
        <f t="shared" si="11"/>
        <v>#DIV/0!</v>
      </c>
      <c r="IO5" s="288">
        <f t="shared" si="11"/>
        <v>7.3337978071944558E-3</v>
      </c>
      <c r="IP5" s="288">
        <f t="shared" si="11"/>
        <v>8.0032012805122052E-3</v>
      </c>
      <c r="IQ5" s="288">
        <f t="shared" si="11"/>
        <v>6.111348774674571E-3</v>
      </c>
      <c r="IR5" s="288">
        <f t="shared" si="11"/>
        <v>7.8579286500078584E-3</v>
      </c>
      <c r="IS5" s="288" t="e">
        <f t="shared" si="11"/>
        <v>#DIV/0!</v>
      </c>
      <c r="IT5" s="288">
        <f t="shared" si="11"/>
        <v>9.1675834250091685E-3</v>
      </c>
      <c r="IU5" s="288" t="e">
        <f t="shared" si="11"/>
        <v>#DIV/0!</v>
      </c>
      <c r="IV5" s="288" t="e">
        <f t="shared" si="11"/>
        <v>#DIV/0!</v>
      </c>
      <c r="IW5" s="288" t="e">
        <f t="shared" si="11"/>
        <v>#DIV/0!</v>
      </c>
      <c r="IX5" s="288" t="e">
        <f t="shared" si="11"/>
        <v>#DIV/0!</v>
      </c>
      <c r="IY5" s="288" t="e">
        <f t="shared" si="11"/>
        <v>#DIV/0!</v>
      </c>
      <c r="IZ5" s="288" t="e">
        <f t="shared" si="11"/>
        <v>#DIV/0!</v>
      </c>
      <c r="JA5" s="288" t="e">
        <f t="shared" si="11"/>
        <v>#DIV/0!</v>
      </c>
      <c r="JB5" s="288" t="e">
        <f t="shared" si="11"/>
        <v>#DIV/0!</v>
      </c>
      <c r="JC5" s="288" t="e">
        <f t="shared" si="11"/>
        <v>#DIV/0!</v>
      </c>
    </row>
    <row r="6" spans="1:263" s="118" customFormat="1" x14ac:dyDescent="0.3">
      <c r="A6" s="328" t="s">
        <v>15</v>
      </c>
      <c r="B6" s="284">
        <v>91.8</v>
      </c>
      <c r="C6" s="284">
        <v>0</v>
      </c>
      <c r="D6" s="284">
        <v>0</v>
      </c>
      <c r="E6" s="284">
        <v>321.89</v>
      </c>
      <c r="F6" s="284">
        <v>0</v>
      </c>
      <c r="G6" s="284">
        <v>0</v>
      </c>
      <c r="H6" s="284">
        <v>0</v>
      </c>
      <c r="I6" s="284">
        <v>316.89</v>
      </c>
      <c r="J6" s="284">
        <v>283.69</v>
      </c>
      <c r="K6" s="284">
        <v>216.89</v>
      </c>
      <c r="L6" s="284">
        <v>822.56</v>
      </c>
      <c r="M6" s="284">
        <v>0</v>
      </c>
      <c r="N6" s="284">
        <v>271.89</v>
      </c>
      <c r="O6" s="284">
        <v>161.88999999999999</v>
      </c>
      <c r="P6" s="284">
        <v>101.8</v>
      </c>
      <c r="Q6" s="284">
        <v>0</v>
      </c>
      <c r="R6" s="284">
        <v>495.67</v>
      </c>
      <c r="S6" s="284">
        <v>0</v>
      </c>
      <c r="T6" s="284">
        <v>0</v>
      </c>
      <c r="U6" s="284">
        <v>0</v>
      </c>
      <c r="V6" s="284">
        <v>0</v>
      </c>
      <c r="W6" s="284">
        <v>0</v>
      </c>
      <c r="X6" s="284">
        <v>0</v>
      </c>
      <c r="Y6" s="284">
        <v>430.58</v>
      </c>
      <c r="Z6" s="284">
        <v>321.89</v>
      </c>
      <c r="AA6" s="284">
        <v>378.78</v>
      </c>
      <c r="AB6" s="284">
        <v>0</v>
      </c>
      <c r="AC6" s="284">
        <v>345.49</v>
      </c>
      <c r="AD6" s="284">
        <v>121.89</v>
      </c>
      <c r="AE6" s="284">
        <v>0</v>
      </c>
      <c r="AF6" s="284">
        <v>298.69</v>
      </c>
      <c r="AG6" s="284">
        <v>171.89</v>
      </c>
      <c r="AH6" s="284">
        <v>201.89</v>
      </c>
      <c r="AI6" s="284">
        <v>81.8</v>
      </c>
      <c r="AJ6" s="284">
        <v>0</v>
      </c>
      <c r="AK6" s="284">
        <v>363.78</v>
      </c>
      <c r="AL6" s="284">
        <v>463.78</v>
      </c>
      <c r="AM6" s="284">
        <v>647.55999999999995</v>
      </c>
      <c r="AN6" s="284">
        <v>0</v>
      </c>
      <c r="AO6" s="284">
        <v>0</v>
      </c>
      <c r="AP6" s="284">
        <v>191.89</v>
      </c>
      <c r="AQ6" s="284">
        <v>0</v>
      </c>
      <c r="AR6" s="284">
        <v>0</v>
      </c>
      <c r="AS6" s="284">
        <v>443.78</v>
      </c>
      <c r="AT6" s="284">
        <v>156.88999999999999</v>
      </c>
      <c r="AU6" s="284">
        <v>156.88999999999999</v>
      </c>
      <c r="AV6" s="284">
        <v>0</v>
      </c>
      <c r="AW6" s="284">
        <v>81.8</v>
      </c>
      <c r="AX6" s="284">
        <v>271.89</v>
      </c>
      <c r="AY6" s="284">
        <v>191.89</v>
      </c>
      <c r="AZ6" s="284">
        <v>492.38</v>
      </c>
      <c r="BA6" s="284">
        <v>413.78</v>
      </c>
      <c r="BB6" s="284">
        <v>0</v>
      </c>
      <c r="BC6" s="284">
        <v>500.67</v>
      </c>
      <c r="BD6" s="284">
        <v>191.89</v>
      </c>
      <c r="BE6" s="284">
        <v>141.88999999999999</v>
      </c>
      <c r="BF6" s="284">
        <v>0</v>
      </c>
      <c r="BG6" s="284">
        <v>378.78</v>
      </c>
      <c r="BH6" s="284">
        <v>505.67</v>
      </c>
      <c r="BI6" s="284">
        <v>0</v>
      </c>
      <c r="BJ6" s="284">
        <v>0</v>
      </c>
      <c r="BK6" s="284">
        <v>221.89</v>
      </c>
      <c r="BL6" s="284">
        <v>0</v>
      </c>
      <c r="BM6" s="284">
        <v>0</v>
      </c>
      <c r="BN6" s="284">
        <v>91.8</v>
      </c>
      <c r="BO6" s="284">
        <v>201.89</v>
      </c>
      <c r="BP6" s="284">
        <v>0</v>
      </c>
      <c r="BQ6" s="284">
        <v>91.8</v>
      </c>
      <c r="BR6" s="284">
        <v>0</v>
      </c>
      <c r="BS6" s="284">
        <v>366.89</v>
      </c>
      <c r="BT6" s="284">
        <v>91.8</v>
      </c>
      <c r="BU6" s="284">
        <v>1084.45</v>
      </c>
      <c r="BV6" s="285">
        <v>81.8</v>
      </c>
      <c r="BW6" s="300">
        <v>109.08</v>
      </c>
      <c r="BX6" s="300">
        <v>0</v>
      </c>
      <c r="BY6" s="300">
        <v>161.88999999999999</v>
      </c>
      <c r="BZ6" s="300">
        <v>221.89</v>
      </c>
      <c r="CA6" s="302">
        <v>81.8</v>
      </c>
      <c r="CB6" s="257">
        <f>191.89+91.8</f>
        <v>283.69</v>
      </c>
      <c r="CC6" s="329">
        <v>121.89</v>
      </c>
      <c r="CD6" s="329">
        <v>0</v>
      </c>
      <c r="CE6" s="329">
        <v>0</v>
      </c>
      <c r="CF6" s="329">
        <v>0</v>
      </c>
      <c r="CG6" s="329">
        <v>0</v>
      </c>
      <c r="CH6" s="329">
        <v>221.89</v>
      </c>
      <c r="CI6" s="329">
        <v>322.89</v>
      </c>
      <c r="CJ6" s="329">
        <v>363.78</v>
      </c>
      <c r="CK6" s="329">
        <v>563.78</v>
      </c>
      <c r="CL6" s="329">
        <v>221.89</v>
      </c>
      <c r="CM6" s="329"/>
      <c r="CN6" s="329"/>
      <c r="CO6" s="329">
        <v>321.89</v>
      </c>
      <c r="CP6" s="329">
        <v>0</v>
      </c>
      <c r="CQ6" s="329">
        <v>0</v>
      </c>
      <c r="CR6" s="334">
        <v>435.58</v>
      </c>
      <c r="CS6" s="330"/>
      <c r="CT6" s="330">
        <v>204.44</v>
      </c>
      <c r="CU6" s="355"/>
      <c r="CV6" s="330">
        <v>109.08</v>
      </c>
      <c r="CW6" s="355"/>
      <c r="CX6" s="330"/>
      <c r="CY6" s="330">
        <v>136.35</v>
      </c>
      <c r="CZ6" s="330"/>
      <c r="DA6" s="330">
        <f>154.54+127.26</f>
        <v>281.8</v>
      </c>
      <c r="DB6" s="330">
        <f>154.54+59</f>
        <v>213.54</v>
      </c>
      <c r="DC6" s="330"/>
      <c r="DD6" s="330">
        <v>109.08</v>
      </c>
      <c r="DE6" s="330"/>
      <c r="DF6" s="8">
        <v>154.54</v>
      </c>
      <c r="DG6" s="330"/>
      <c r="DH6" s="330">
        <f>199.99+77.18</f>
        <v>277.17</v>
      </c>
      <c r="DI6" s="330"/>
      <c r="DJ6" s="330"/>
      <c r="DK6" s="330"/>
      <c r="DL6" s="330">
        <v>886.04</v>
      </c>
      <c r="DM6" s="330">
        <v>272.70999999999998</v>
      </c>
      <c r="DN6" s="330"/>
      <c r="DO6" s="8">
        <v>136.35</v>
      </c>
      <c r="DP6" s="8">
        <v>68.09</v>
      </c>
      <c r="DQ6" s="330">
        <v>0</v>
      </c>
      <c r="DR6" s="357">
        <v>290.89</v>
      </c>
      <c r="DS6" s="330">
        <v>0</v>
      </c>
      <c r="DT6" s="330">
        <v>77.180000000000007</v>
      </c>
      <c r="DU6" s="330">
        <v>127.26</v>
      </c>
      <c r="DV6" s="8">
        <v>181.81</v>
      </c>
      <c r="DW6" s="330">
        <v>0</v>
      </c>
      <c r="DX6" s="330"/>
      <c r="DY6" s="330"/>
      <c r="DZ6" s="330">
        <v>136.35</v>
      </c>
      <c r="EA6" s="330">
        <v>854.48</v>
      </c>
      <c r="EB6" s="330">
        <v>136.35499999999999</v>
      </c>
      <c r="EC6" s="330">
        <v>531.79999999999995</v>
      </c>
      <c r="ED6" s="330">
        <v>272.70999999999998</v>
      </c>
      <c r="EE6" s="330"/>
      <c r="EF6" s="330">
        <v>263.61</v>
      </c>
      <c r="EG6" s="330">
        <v>636.33000000000004</v>
      </c>
      <c r="EH6" s="330">
        <v>577.25</v>
      </c>
      <c r="EI6" s="330">
        <v>263.44</v>
      </c>
      <c r="EJ6" s="330"/>
      <c r="EK6" s="330">
        <v>568.05999999999995</v>
      </c>
      <c r="EL6" s="330">
        <v>136.35</v>
      </c>
      <c r="EM6" s="330">
        <v>77.180000000000007</v>
      </c>
      <c r="EN6" s="330"/>
      <c r="EO6" s="330"/>
      <c r="EP6" s="330"/>
      <c r="EQ6" s="330"/>
      <c r="ER6" s="330"/>
      <c r="ES6" s="330"/>
      <c r="ET6" s="330">
        <v>290.89</v>
      </c>
      <c r="EU6" s="330">
        <v>290.89</v>
      </c>
      <c r="EV6" s="330"/>
      <c r="EW6" s="330">
        <v>90.9</v>
      </c>
      <c r="EX6" s="330"/>
      <c r="EY6" s="330">
        <v>199.99</v>
      </c>
      <c r="EZ6" s="330"/>
      <c r="FA6" s="330"/>
      <c r="FB6" s="330">
        <v>68.09</v>
      </c>
      <c r="FC6" s="330">
        <v>0</v>
      </c>
      <c r="FD6" s="330"/>
      <c r="FE6" s="330">
        <v>181.81</v>
      </c>
      <c r="FF6" s="330">
        <v>227.26</v>
      </c>
      <c r="FG6" s="330">
        <v>181.81</v>
      </c>
      <c r="FH6" s="330">
        <v>0</v>
      </c>
      <c r="FI6" s="330">
        <v>436.35</v>
      </c>
      <c r="FJ6" s="8">
        <v>154.54</v>
      </c>
      <c r="FK6" s="8">
        <v>163.63</v>
      </c>
      <c r="FL6" s="8">
        <f>181.81+109.08</f>
        <v>290.89</v>
      </c>
      <c r="FM6" s="8">
        <v>227.26</v>
      </c>
      <c r="FN6" s="8">
        <f>154.54+59</f>
        <v>213.54</v>
      </c>
      <c r="FO6" s="256">
        <f>227.26+90.9</f>
        <v>318.15999999999997</v>
      </c>
      <c r="FP6" s="256">
        <f>163.63+136.35+136.35+136.35+154.54</f>
        <v>727.22</v>
      </c>
      <c r="FQ6" s="330">
        <v>181</v>
      </c>
      <c r="FR6" s="330">
        <f>181.81+127.26+59</f>
        <v>368.07</v>
      </c>
      <c r="FS6" s="330">
        <f>127.26+68.09</f>
        <v>195.35000000000002</v>
      </c>
      <c r="FT6" s="330">
        <v>127.26</v>
      </c>
      <c r="FU6" s="330">
        <v>0</v>
      </c>
      <c r="FV6" s="330"/>
      <c r="FW6" s="330">
        <v>123.16</v>
      </c>
      <c r="FX6" s="330">
        <v>104.98</v>
      </c>
      <c r="FY6" s="330">
        <v>173.62</v>
      </c>
      <c r="FZ6" s="330">
        <v>0</v>
      </c>
      <c r="GA6" s="330">
        <v>128.16</v>
      </c>
      <c r="GB6" s="330">
        <v>0</v>
      </c>
      <c r="GC6" s="330">
        <v>318.16000000000003</v>
      </c>
      <c r="GD6" s="330">
        <v>204.44</v>
      </c>
      <c r="GE6" s="330">
        <v>109.08</v>
      </c>
      <c r="GF6" s="330">
        <v>213.54</v>
      </c>
      <c r="GG6" s="330">
        <v>77.180000000000007</v>
      </c>
      <c r="GH6" s="330">
        <v>0</v>
      </c>
      <c r="GI6" s="330">
        <v>0</v>
      </c>
      <c r="GJ6" s="330">
        <v>121.89</v>
      </c>
      <c r="GK6" s="330">
        <v>156.88999999999999</v>
      </c>
      <c r="GL6" s="330">
        <v>1683.9</v>
      </c>
      <c r="GM6" s="330">
        <v>0</v>
      </c>
      <c r="GN6" s="330">
        <v>1032.56</v>
      </c>
      <c r="GO6" s="330">
        <v>0</v>
      </c>
      <c r="GP6" s="330">
        <v>91.8</v>
      </c>
      <c r="GQ6" s="330">
        <v>181.81</v>
      </c>
      <c r="GR6" s="330">
        <v>181.81</v>
      </c>
      <c r="GS6" s="330">
        <v>0</v>
      </c>
      <c r="GT6" s="330">
        <v>0</v>
      </c>
      <c r="GU6" s="330">
        <v>127.26</v>
      </c>
      <c r="GV6" s="330">
        <v>0</v>
      </c>
      <c r="GW6" s="330">
        <v>449.89</v>
      </c>
      <c r="GX6" s="330">
        <v>161.88999999999999</v>
      </c>
      <c r="GY6" s="330">
        <v>323.69</v>
      </c>
      <c r="GZ6" s="330">
        <v>0</v>
      </c>
      <c r="HA6" s="330">
        <v>191.89</v>
      </c>
      <c r="HB6" s="330">
        <v>0</v>
      </c>
      <c r="HC6" s="330">
        <v>0</v>
      </c>
      <c r="HD6" s="330">
        <v>0</v>
      </c>
      <c r="HE6" s="330">
        <v>497.66</v>
      </c>
      <c r="HF6" s="330">
        <v>255.79</v>
      </c>
      <c r="HG6" s="330">
        <v>219.42</v>
      </c>
      <c r="HH6" s="330">
        <v>219.42</v>
      </c>
      <c r="HI6" s="330">
        <v>0</v>
      </c>
      <c r="HJ6" s="330">
        <v>173.62</v>
      </c>
      <c r="HK6" s="330">
        <v>0</v>
      </c>
      <c r="HL6" s="330">
        <v>0</v>
      </c>
      <c r="HM6" s="398">
        <v>577.13</v>
      </c>
      <c r="HN6" s="399">
        <v>177.17</v>
      </c>
      <c r="HO6" s="330">
        <v>77.180000000000007</v>
      </c>
      <c r="HP6" s="330">
        <v>0</v>
      </c>
      <c r="HQ6" s="330">
        <v>0</v>
      </c>
      <c r="HR6" s="8">
        <v>263.62</v>
      </c>
      <c r="HS6" s="8">
        <v>386.25</v>
      </c>
      <c r="HT6" s="330">
        <v>427.23</v>
      </c>
      <c r="HU6" s="330">
        <v>136.35</v>
      </c>
      <c r="HV6" s="330">
        <v>90.9</v>
      </c>
      <c r="HW6" s="330">
        <v>0</v>
      </c>
      <c r="HX6" s="330">
        <v>0</v>
      </c>
      <c r="HY6" s="330">
        <v>0</v>
      </c>
      <c r="HZ6" s="330">
        <v>90.9</v>
      </c>
      <c r="IA6" s="330">
        <v>77.180000000000007</v>
      </c>
      <c r="IB6" s="330">
        <v>154.54</v>
      </c>
      <c r="IC6" s="330">
        <v>372.69</v>
      </c>
      <c r="ID6" s="330">
        <v>181.81</v>
      </c>
      <c r="IE6" s="330">
        <v>90.9</v>
      </c>
      <c r="IF6" s="330">
        <v>154.54</v>
      </c>
      <c r="IG6" s="330">
        <v>181.81</v>
      </c>
      <c r="IH6" s="330">
        <v>272.70999999999998</v>
      </c>
      <c r="II6" s="330">
        <v>227.26</v>
      </c>
      <c r="IJ6" s="330">
        <v>0</v>
      </c>
      <c r="IK6" s="330">
        <v>0</v>
      </c>
      <c r="IL6" s="330">
        <v>136.35</v>
      </c>
      <c r="IM6" s="330">
        <v>0</v>
      </c>
      <c r="IN6" s="330">
        <v>0</v>
      </c>
      <c r="IO6" s="330">
        <v>272.70999999999998</v>
      </c>
      <c r="IP6" s="330">
        <v>249.9</v>
      </c>
      <c r="IQ6" s="330">
        <v>163.63</v>
      </c>
      <c r="IR6" s="330">
        <v>127.26</v>
      </c>
      <c r="IS6" s="330"/>
      <c r="IT6" s="330">
        <v>109.08</v>
      </c>
      <c r="IU6" s="330">
        <v>0</v>
      </c>
      <c r="IV6" s="330">
        <v>0</v>
      </c>
      <c r="IW6" s="330">
        <v>0</v>
      </c>
      <c r="IX6" s="330">
        <v>0</v>
      </c>
      <c r="IY6" s="330">
        <v>0</v>
      </c>
      <c r="IZ6" s="330">
        <v>0</v>
      </c>
      <c r="JA6" s="330">
        <v>0</v>
      </c>
      <c r="JB6" s="330">
        <v>0</v>
      </c>
      <c r="JC6" s="330">
        <v>0</v>
      </c>
    </row>
    <row r="7" spans="1:263" x14ac:dyDescent="0.3">
      <c r="A7" s="280" t="s">
        <v>112</v>
      </c>
      <c r="B7" s="256">
        <f>B6/B4</f>
        <v>91.8</v>
      </c>
      <c r="C7" s="256">
        <v>0</v>
      </c>
      <c r="D7" s="256">
        <v>0</v>
      </c>
      <c r="E7" s="256">
        <f>E6/E4</f>
        <v>321.89</v>
      </c>
      <c r="F7" s="256">
        <v>0</v>
      </c>
      <c r="G7" s="256">
        <v>0</v>
      </c>
      <c r="H7" s="256">
        <v>0</v>
      </c>
      <c r="I7" s="256">
        <f>I6/I4</f>
        <v>316.89</v>
      </c>
      <c r="J7" s="256">
        <f>J6/J4</f>
        <v>141.845</v>
      </c>
      <c r="K7" s="256">
        <f>K6/K4</f>
        <v>216.89</v>
      </c>
      <c r="L7" s="256">
        <f>L6/L4</f>
        <v>411.28</v>
      </c>
      <c r="M7" s="256">
        <v>0</v>
      </c>
      <c r="N7" s="256">
        <f>N6/N4</f>
        <v>271.89</v>
      </c>
      <c r="O7" s="256">
        <f>O6/O4</f>
        <v>161.88999999999999</v>
      </c>
      <c r="P7" s="256">
        <f>P6/P4</f>
        <v>101.8</v>
      </c>
      <c r="Q7" s="256">
        <v>0</v>
      </c>
      <c r="R7" s="256">
        <f>R6/R4</f>
        <v>247.83500000000001</v>
      </c>
      <c r="S7" s="256">
        <v>0</v>
      </c>
      <c r="T7" s="256">
        <v>0</v>
      </c>
      <c r="U7" s="256">
        <v>0</v>
      </c>
      <c r="V7" s="256">
        <v>0</v>
      </c>
      <c r="W7" s="256">
        <v>0</v>
      </c>
      <c r="X7" s="256">
        <v>0</v>
      </c>
      <c r="Y7" s="256">
        <f>Y6/Y4</f>
        <v>143.52666666666667</v>
      </c>
      <c r="Z7" s="256">
        <f>Z6/Z4</f>
        <v>321.89</v>
      </c>
      <c r="AA7" s="256">
        <f>AA6/AA4</f>
        <v>189.39</v>
      </c>
      <c r="AB7" s="256">
        <v>0</v>
      </c>
      <c r="AC7" s="256">
        <f>AC6/AC4</f>
        <v>115.16333333333334</v>
      </c>
      <c r="AD7" s="256">
        <f>AD6/AD4</f>
        <v>121.89</v>
      </c>
      <c r="AE7" s="256">
        <v>0</v>
      </c>
      <c r="AF7" s="256">
        <f>AF6/AF4</f>
        <v>149.345</v>
      </c>
      <c r="AG7" s="256">
        <f>AG6/AG4</f>
        <v>171.89</v>
      </c>
      <c r="AH7" s="256">
        <f>AH6/AH4</f>
        <v>201.89</v>
      </c>
      <c r="AI7" s="256">
        <f>AI6/AI4</f>
        <v>81.8</v>
      </c>
      <c r="AJ7" s="256">
        <v>0</v>
      </c>
      <c r="AK7" s="256">
        <f>AK6/AK4</f>
        <v>181.89</v>
      </c>
      <c r="AL7" s="256">
        <f>AL6/AL4</f>
        <v>231.89</v>
      </c>
      <c r="AM7" s="256">
        <f>AM6/AM4</f>
        <v>323.77999999999997</v>
      </c>
      <c r="AN7" s="256">
        <v>0</v>
      </c>
      <c r="AO7" s="256">
        <v>0</v>
      </c>
      <c r="AP7" s="256">
        <f>AP6/AP4</f>
        <v>191.89</v>
      </c>
      <c r="AQ7" s="256">
        <v>0</v>
      </c>
      <c r="AR7" s="256">
        <v>0</v>
      </c>
      <c r="AS7" s="256">
        <f>AS6/AS4</f>
        <v>221.89</v>
      </c>
      <c r="AT7" s="256">
        <f>AT6/AT4</f>
        <v>156.88999999999999</v>
      </c>
      <c r="AU7" s="256">
        <f>AU6/AU4</f>
        <v>156.88999999999999</v>
      </c>
      <c r="AV7" s="256">
        <v>0</v>
      </c>
      <c r="AW7" s="256">
        <f>AW6/AW4</f>
        <v>81.8</v>
      </c>
      <c r="AX7" s="256">
        <f>AX6/AX4</f>
        <v>271.89</v>
      </c>
      <c r="AY7" s="256">
        <f>AY6/AY4</f>
        <v>191.89</v>
      </c>
      <c r="AZ7" s="256">
        <f>AZ6/AZ4</f>
        <v>123.095</v>
      </c>
      <c r="BA7" s="256">
        <f>BA6/BA4</f>
        <v>206.89</v>
      </c>
      <c r="BB7" s="256">
        <v>0</v>
      </c>
      <c r="BC7" s="256">
        <f>BC6/BC4</f>
        <v>166.89000000000001</v>
      </c>
      <c r="BD7" s="256">
        <f>BD6/BD4</f>
        <v>191.89</v>
      </c>
      <c r="BE7" s="256">
        <f>BE6/BE4</f>
        <v>141.88999999999999</v>
      </c>
      <c r="BF7" s="256">
        <v>0</v>
      </c>
      <c r="BG7" s="256">
        <f>BG6/BG4</f>
        <v>189.39</v>
      </c>
      <c r="BH7" s="256">
        <f>BH6/BH4</f>
        <v>168.55666666666667</v>
      </c>
      <c r="BI7" s="256">
        <v>0</v>
      </c>
      <c r="BJ7" s="256">
        <v>0</v>
      </c>
      <c r="BK7" s="256">
        <f>BK6/BK4</f>
        <v>221.89</v>
      </c>
      <c r="BL7" s="256">
        <v>0</v>
      </c>
      <c r="BM7" s="256">
        <v>0</v>
      </c>
      <c r="BN7" s="256">
        <f>BN6/BN4</f>
        <v>91.8</v>
      </c>
      <c r="BO7" s="256">
        <f>BO6/BO4</f>
        <v>201.89</v>
      </c>
      <c r="BP7" s="256">
        <v>0</v>
      </c>
      <c r="BQ7" s="256">
        <f>BQ6/BQ4</f>
        <v>91.8</v>
      </c>
      <c r="BR7" s="256">
        <v>0</v>
      </c>
      <c r="BS7" s="256">
        <f>BS6/BS4</f>
        <v>366.89</v>
      </c>
      <c r="BT7" s="256">
        <f>BT6/BT4</f>
        <v>91.8</v>
      </c>
      <c r="BU7" s="256">
        <f>BU6/BU4</f>
        <v>216.89000000000001</v>
      </c>
      <c r="BV7" s="256">
        <f>BV6/BV4</f>
        <v>81.8</v>
      </c>
      <c r="BW7" s="256">
        <f>BW6/BW4</f>
        <v>109.08</v>
      </c>
      <c r="BX7" s="256">
        <v>0</v>
      </c>
      <c r="BY7" s="256">
        <f>BY6/BY4</f>
        <v>161.88999999999999</v>
      </c>
      <c r="BZ7" s="256">
        <f>BZ6/BZ4</f>
        <v>221.89</v>
      </c>
      <c r="CA7" s="256">
        <f>CA6/CA4</f>
        <v>81.8</v>
      </c>
      <c r="CB7" s="303">
        <f>CB6/CB4</f>
        <v>141.845</v>
      </c>
      <c r="CC7" s="303">
        <f>CC6/CC4</f>
        <v>121.89</v>
      </c>
      <c r="CD7" s="303">
        <v>0</v>
      </c>
      <c r="CE7" s="303">
        <v>0</v>
      </c>
      <c r="CF7" s="303">
        <v>0</v>
      </c>
      <c r="CG7" s="303">
        <v>0</v>
      </c>
      <c r="CH7" s="303">
        <f t="shared" ref="CH7:CJ7" si="12">CH6/CH4</f>
        <v>221.89</v>
      </c>
      <c r="CI7" s="303">
        <f t="shared" si="12"/>
        <v>322.89</v>
      </c>
      <c r="CJ7" s="303">
        <f t="shared" si="12"/>
        <v>181.89</v>
      </c>
      <c r="CK7" s="303">
        <f t="shared" ref="CK7:EV7" si="13">CK6/CK4</f>
        <v>281.89</v>
      </c>
      <c r="CL7" s="303">
        <f t="shared" si="13"/>
        <v>221.89</v>
      </c>
      <c r="CM7" s="303" t="e">
        <f t="shared" si="13"/>
        <v>#DIV/0!</v>
      </c>
      <c r="CN7" s="303" t="e">
        <f t="shared" si="13"/>
        <v>#DIV/0!</v>
      </c>
      <c r="CO7" s="303">
        <f t="shared" si="13"/>
        <v>321.89</v>
      </c>
      <c r="CP7" s="303" t="e">
        <f t="shared" si="13"/>
        <v>#DIV/0!</v>
      </c>
      <c r="CQ7" s="303" t="e">
        <f t="shared" si="13"/>
        <v>#DIV/0!</v>
      </c>
      <c r="CR7" s="335">
        <f t="shared" si="13"/>
        <v>217.79</v>
      </c>
      <c r="CS7" s="256" t="e">
        <f t="shared" si="13"/>
        <v>#DIV/0!</v>
      </c>
      <c r="CT7" s="256">
        <f t="shared" si="13"/>
        <v>102.22</v>
      </c>
      <c r="CU7" s="257" t="e">
        <f t="shared" si="13"/>
        <v>#DIV/0!</v>
      </c>
      <c r="CV7" s="256">
        <f t="shared" si="13"/>
        <v>109.08</v>
      </c>
      <c r="CW7" s="257" t="e">
        <f t="shared" si="13"/>
        <v>#DIV/0!</v>
      </c>
      <c r="CX7" s="256" t="e">
        <f t="shared" si="13"/>
        <v>#DIV/0!</v>
      </c>
      <c r="CY7" s="256">
        <f t="shared" si="13"/>
        <v>136.35</v>
      </c>
      <c r="CZ7" s="256" t="e">
        <f t="shared" si="13"/>
        <v>#DIV/0!</v>
      </c>
      <c r="DA7" s="256">
        <f t="shared" si="13"/>
        <v>140.9</v>
      </c>
      <c r="DB7" s="256">
        <f t="shared" si="13"/>
        <v>106.77</v>
      </c>
      <c r="DC7" s="256" t="e">
        <f t="shared" si="13"/>
        <v>#DIV/0!</v>
      </c>
      <c r="DD7" s="256">
        <f t="shared" si="13"/>
        <v>109.08</v>
      </c>
      <c r="DE7" s="256"/>
      <c r="DF7" s="256">
        <f t="shared" si="13"/>
        <v>154.54</v>
      </c>
      <c r="DG7" s="256"/>
      <c r="DH7" s="256">
        <f t="shared" si="13"/>
        <v>138.58500000000001</v>
      </c>
      <c r="DI7" s="256"/>
      <c r="DJ7" s="256"/>
      <c r="DK7" s="256"/>
      <c r="DL7" s="256">
        <f t="shared" si="13"/>
        <v>110.755</v>
      </c>
      <c r="DM7" s="256">
        <f t="shared" si="13"/>
        <v>136.35499999999999</v>
      </c>
      <c r="DN7" s="256"/>
      <c r="DO7" s="256">
        <f t="shared" si="13"/>
        <v>136.35</v>
      </c>
      <c r="DP7" s="256">
        <f t="shared" si="13"/>
        <v>68.09</v>
      </c>
      <c r="DQ7" s="256"/>
      <c r="DR7" s="256">
        <f t="shared" si="13"/>
        <v>145.44499999999999</v>
      </c>
      <c r="DS7" s="256" t="e">
        <f t="shared" si="13"/>
        <v>#DIV/0!</v>
      </c>
      <c r="DT7" s="256">
        <f t="shared" si="13"/>
        <v>77.180000000000007</v>
      </c>
      <c r="DU7" s="256">
        <f t="shared" si="13"/>
        <v>127.26</v>
      </c>
      <c r="DV7" s="256">
        <f t="shared" si="13"/>
        <v>181.81</v>
      </c>
      <c r="DW7" s="256" t="e">
        <f t="shared" si="13"/>
        <v>#DIV/0!</v>
      </c>
      <c r="DX7" s="256" t="e">
        <f t="shared" si="13"/>
        <v>#DIV/0!</v>
      </c>
      <c r="DY7" s="256" t="e">
        <f t="shared" si="13"/>
        <v>#DIV/0!</v>
      </c>
      <c r="DZ7" s="256">
        <f t="shared" si="13"/>
        <v>136.35</v>
      </c>
      <c r="EA7" s="256">
        <f t="shared" si="13"/>
        <v>122.06857142857143</v>
      </c>
      <c r="EB7" s="256">
        <f t="shared" si="13"/>
        <v>68.177499999999995</v>
      </c>
      <c r="EC7" s="256">
        <f t="shared" si="13"/>
        <v>265.89999999999998</v>
      </c>
      <c r="ED7" s="256">
        <f t="shared" si="13"/>
        <v>136.35499999999999</v>
      </c>
      <c r="EE7" s="256" t="e">
        <f>EE6/EE4</f>
        <v>#DIV/0!</v>
      </c>
      <c r="EF7" s="256">
        <f>EF6/EF4</f>
        <v>131.80500000000001</v>
      </c>
      <c r="EG7" s="256">
        <f t="shared" si="13"/>
        <v>159.08250000000001</v>
      </c>
      <c r="EH7" s="256">
        <f t="shared" si="13"/>
        <v>288.625</v>
      </c>
      <c r="EI7" s="256">
        <f t="shared" si="13"/>
        <v>87.813333333333333</v>
      </c>
      <c r="EJ7" s="256" t="e">
        <f t="shared" si="13"/>
        <v>#DIV/0!</v>
      </c>
      <c r="EK7" s="256">
        <f t="shared" si="13"/>
        <v>142.01499999999999</v>
      </c>
      <c r="EL7" s="256">
        <f t="shared" si="13"/>
        <v>136.35</v>
      </c>
      <c r="EM7" s="256">
        <f t="shared" si="13"/>
        <v>77.180000000000007</v>
      </c>
      <c r="EN7" s="256" t="e">
        <f t="shared" si="13"/>
        <v>#DIV/0!</v>
      </c>
      <c r="EO7" s="256" t="e">
        <f t="shared" si="13"/>
        <v>#DIV/0!</v>
      </c>
      <c r="EP7" s="256" t="e">
        <f t="shared" si="13"/>
        <v>#DIV/0!</v>
      </c>
      <c r="EQ7" s="256" t="e">
        <f t="shared" si="13"/>
        <v>#DIV/0!</v>
      </c>
      <c r="ER7" s="256" t="e">
        <f t="shared" si="13"/>
        <v>#DIV/0!</v>
      </c>
      <c r="ES7" s="256" t="e">
        <f t="shared" si="13"/>
        <v>#DIV/0!</v>
      </c>
      <c r="ET7" s="256">
        <f t="shared" si="13"/>
        <v>145.44499999999999</v>
      </c>
      <c r="EU7" s="256">
        <f t="shared" si="13"/>
        <v>145.44499999999999</v>
      </c>
      <c r="EV7" s="256" t="e">
        <f t="shared" si="13"/>
        <v>#DIV/0!</v>
      </c>
      <c r="EW7" s="256">
        <f t="shared" ref="EW7:HD7" si="14">EW6/EW4</f>
        <v>90.9</v>
      </c>
      <c r="EX7" s="256" t="e">
        <f t="shared" si="14"/>
        <v>#DIV/0!</v>
      </c>
      <c r="EY7" s="256">
        <f t="shared" si="14"/>
        <v>199.99</v>
      </c>
      <c r="EZ7" s="256" t="e">
        <f t="shared" si="14"/>
        <v>#DIV/0!</v>
      </c>
      <c r="FA7" s="256" t="e">
        <f t="shared" si="14"/>
        <v>#DIV/0!</v>
      </c>
      <c r="FB7" s="256">
        <f t="shared" si="14"/>
        <v>68.09</v>
      </c>
      <c r="FC7" s="256" t="e">
        <f t="shared" si="14"/>
        <v>#DIV/0!</v>
      </c>
      <c r="FD7" s="256" t="e">
        <f t="shared" si="14"/>
        <v>#DIV/0!</v>
      </c>
      <c r="FE7" s="256">
        <f t="shared" si="14"/>
        <v>181.81</v>
      </c>
      <c r="FF7" s="256">
        <f t="shared" si="14"/>
        <v>227.26</v>
      </c>
      <c r="FG7" s="256">
        <f t="shared" si="14"/>
        <v>181.81</v>
      </c>
      <c r="FH7" s="256" t="e">
        <f t="shared" si="14"/>
        <v>#DIV/0!</v>
      </c>
      <c r="FI7" s="256">
        <f t="shared" si="14"/>
        <v>218.17500000000001</v>
      </c>
      <c r="FJ7" s="256">
        <f t="shared" si="14"/>
        <v>154.54</v>
      </c>
      <c r="FK7" s="256">
        <f t="shared" si="14"/>
        <v>163.63</v>
      </c>
      <c r="FL7" s="256">
        <f t="shared" si="14"/>
        <v>145.44499999999999</v>
      </c>
      <c r="FM7" s="256">
        <f t="shared" si="14"/>
        <v>227.26</v>
      </c>
      <c r="FN7" s="256">
        <f t="shared" si="14"/>
        <v>106.77</v>
      </c>
      <c r="FO7" s="256">
        <f t="shared" si="14"/>
        <v>159.07999999999998</v>
      </c>
      <c r="FP7" s="256">
        <f t="shared" si="14"/>
        <v>145.44400000000002</v>
      </c>
      <c r="FQ7" s="256">
        <f t="shared" si="14"/>
        <v>181</v>
      </c>
      <c r="FR7" s="256">
        <f t="shared" si="14"/>
        <v>122.69</v>
      </c>
      <c r="FS7" s="256">
        <f t="shared" si="14"/>
        <v>97.675000000000011</v>
      </c>
      <c r="FT7" s="256">
        <f t="shared" si="14"/>
        <v>127.26</v>
      </c>
      <c r="FU7" s="256" t="e">
        <f t="shared" si="14"/>
        <v>#DIV/0!</v>
      </c>
      <c r="FV7" s="256" t="e">
        <f t="shared" si="14"/>
        <v>#DIV/0!</v>
      </c>
      <c r="FW7" s="256">
        <f t="shared" si="14"/>
        <v>123.16</v>
      </c>
      <c r="FX7" s="256">
        <f t="shared" si="14"/>
        <v>104.98</v>
      </c>
      <c r="FY7" s="256">
        <f t="shared" si="14"/>
        <v>173.62</v>
      </c>
      <c r="FZ7" s="256" t="e">
        <f t="shared" si="14"/>
        <v>#DIV/0!</v>
      </c>
      <c r="GA7" s="256">
        <f t="shared" si="14"/>
        <v>128.16</v>
      </c>
      <c r="GB7" s="256" t="e">
        <f t="shared" si="14"/>
        <v>#DIV/0!</v>
      </c>
      <c r="GC7" s="256">
        <f t="shared" si="14"/>
        <v>159.08000000000001</v>
      </c>
      <c r="GD7" s="256">
        <f t="shared" si="14"/>
        <v>102.22</v>
      </c>
      <c r="GE7" s="256">
        <f t="shared" si="14"/>
        <v>109.08</v>
      </c>
      <c r="GF7" s="256">
        <f t="shared" si="14"/>
        <v>106.77</v>
      </c>
      <c r="GG7" s="256">
        <f t="shared" si="14"/>
        <v>77.180000000000007</v>
      </c>
      <c r="GH7" s="256" t="e">
        <f t="shared" si="14"/>
        <v>#DIV/0!</v>
      </c>
      <c r="GI7" s="256" t="e">
        <f t="shared" si="14"/>
        <v>#DIV/0!</v>
      </c>
      <c r="GJ7" s="256">
        <f t="shared" si="14"/>
        <v>121.89</v>
      </c>
      <c r="GK7" s="256">
        <f t="shared" si="14"/>
        <v>156.88999999999999</v>
      </c>
      <c r="GL7" s="256">
        <f t="shared" si="14"/>
        <v>841.95</v>
      </c>
      <c r="GM7" s="256" t="e">
        <f t="shared" si="14"/>
        <v>#DIV/0!</v>
      </c>
      <c r="GN7" s="256">
        <f t="shared" si="14"/>
        <v>258.14</v>
      </c>
      <c r="GO7" s="256" t="e">
        <f t="shared" si="14"/>
        <v>#DIV/0!</v>
      </c>
      <c r="GP7" s="256">
        <f t="shared" si="14"/>
        <v>91.8</v>
      </c>
      <c r="GQ7" s="256">
        <f t="shared" si="14"/>
        <v>181.81</v>
      </c>
      <c r="GR7" s="256">
        <f t="shared" si="14"/>
        <v>181.81</v>
      </c>
      <c r="GS7" s="256" t="e">
        <f t="shared" si="14"/>
        <v>#DIV/0!</v>
      </c>
      <c r="GT7" s="256" t="e">
        <f t="shared" si="14"/>
        <v>#DIV/0!</v>
      </c>
      <c r="GU7" s="256">
        <f t="shared" si="14"/>
        <v>127.26</v>
      </c>
      <c r="GV7" s="256" t="e">
        <f t="shared" si="14"/>
        <v>#DIV/0!</v>
      </c>
      <c r="GW7" s="256">
        <f t="shared" si="14"/>
        <v>149.96333333333334</v>
      </c>
      <c r="GX7" s="256">
        <f t="shared" si="14"/>
        <v>161.88999999999999</v>
      </c>
      <c r="GY7" s="256">
        <f t="shared" si="14"/>
        <v>161.845</v>
      </c>
      <c r="GZ7" s="256" t="e">
        <f t="shared" si="14"/>
        <v>#DIV/0!</v>
      </c>
      <c r="HA7" s="256">
        <f t="shared" si="14"/>
        <v>191.89</v>
      </c>
      <c r="HB7" s="256" t="e">
        <f t="shared" si="14"/>
        <v>#DIV/0!</v>
      </c>
      <c r="HC7" s="256" t="e">
        <f t="shared" si="14"/>
        <v>#DIV/0!</v>
      </c>
      <c r="HD7" s="256" t="e">
        <f t="shared" si="14"/>
        <v>#DIV/0!</v>
      </c>
      <c r="HE7" s="256">
        <f t="shared" ref="HE7:IH7" si="15">HE6/HE4</f>
        <v>165.88666666666668</v>
      </c>
      <c r="HF7" s="256">
        <f t="shared" si="15"/>
        <v>127.895</v>
      </c>
      <c r="HG7" s="256">
        <f t="shared" si="15"/>
        <v>109.71</v>
      </c>
      <c r="HH7" s="256">
        <f t="shared" si="15"/>
        <v>109.71</v>
      </c>
      <c r="HI7" s="256" t="e">
        <f t="shared" si="15"/>
        <v>#DIV/0!</v>
      </c>
      <c r="HJ7" s="256">
        <f t="shared" si="15"/>
        <v>173.62</v>
      </c>
      <c r="HK7" s="256" t="e">
        <f t="shared" si="15"/>
        <v>#DIV/0!</v>
      </c>
      <c r="HL7" s="256" t="e">
        <f t="shared" si="15"/>
        <v>#DIV/0!</v>
      </c>
      <c r="HM7" s="256">
        <f t="shared" si="15"/>
        <v>577.13</v>
      </c>
      <c r="HN7" s="256">
        <f t="shared" si="15"/>
        <v>88.584999999999994</v>
      </c>
      <c r="HO7" s="256">
        <f t="shared" si="15"/>
        <v>77.180000000000007</v>
      </c>
      <c r="HP7" s="256" t="e">
        <f t="shared" si="15"/>
        <v>#DIV/0!</v>
      </c>
      <c r="HQ7" s="256" t="e">
        <f t="shared" si="15"/>
        <v>#DIV/0!</v>
      </c>
      <c r="HR7" s="256">
        <f t="shared" si="15"/>
        <v>131.81</v>
      </c>
      <c r="HS7" s="256">
        <f t="shared" si="15"/>
        <v>128.75</v>
      </c>
      <c r="HT7" s="256">
        <f t="shared" si="15"/>
        <v>106.8075</v>
      </c>
      <c r="HU7" s="256">
        <f t="shared" si="15"/>
        <v>136.35</v>
      </c>
      <c r="HV7" s="256">
        <f t="shared" si="15"/>
        <v>90.9</v>
      </c>
      <c r="HW7" s="256" t="e">
        <f t="shared" si="15"/>
        <v>#DIV/0!</v>
      </c>
      <c r="HX7" s="256" t="e">
        <f t="shared" si="15"/>
        <v>#DIV/0!</v>
      </c>
      <c r="HY7" s="256" t="e">
        <f t="shared" si="15"/>
        <v>#DIV/0!</v>
      </c>
      <c r="HZ7" s="256">
        <f t="shared" si="15"/>
        <v>90.9</v>
      </c>
      <c r="IA7" s="256">
        <f t="shared" si="15"/>
        <v>77.180000000000007</v>
      </c>
      <c r="IB7" s="256">
        <f t="shared" si="15"/>
        <v>154.54</v>
      </c>
      <c r="IC7" s="256">
        <f t="shared" si="15"/>
        <v>124.23</v>
      </c>
      <c r="ID7" s="256">
        <f t="shared" si="15"/>
        <v>181.81</v>
      </c>
      <c r="IE7" s="256">
        <f t="shared" si="15"/>
        <v>90.9</v>
      </c>
      <c r="IF7" s="256">
        <f t="shared" si="15"/>
        <v>154.54</v>
      </c>
      <c r="IG7" s="256">
        <f t="shared" si="15"/>
        <v>181.81</v>
      </c>
      <c r="IH7" s="256">
        <f t="shared" si="15"/>
        <v>136.35499999999999</v>
      </c>
      <c r="II7" s="256">
        <f t="shared" ref="II7:JC7" si="16">II6/II4</f>
        <v>227.26</v>
      </c>
      <c r="IJ7" s="256" t="e">
        <f t="shared" si="16"/>
        <v>#DIV/0!</v>
      </c>
      <c r="IK7" s="256" t="e">
        <f t="shared" si="16"/>
        <v>#DIV/0!</v>
      </c>
      <c r="IL7" s="256">
        <f t="shared" si="16"/>
        <v>136.35</v>
      </c>
      <c r="IM7" s="256" t="e">
        <f t="shared" si="16"/>
        <v>#DIV/0!</v>
      </c>
      <c r="IN7" s="256" t="e">
        <f t="shared" si="16"/>
        <v>#DIV/0!</v>
      </c>
      <c r="IO7" s="256">
        <f t="shared" si="16"/>
        <v>136.35499999999999</v>
      </c>
      <c r="IP7" s="256">
        <f t="shared" si="16"/>
        <v>124.95</v>
      </c>
      <c r="IQ7" s="256">
        <f t="shared" si="16"/>
        <v>163.63</v>
      </c>
      <c r="IR7" s="256">
        <f t="shared" si="16"/>
        <v>127.26</v>
      </c>
      <c r="IS7" s="256" t="e">
        <f t="shared" si="16"/>
        <v>#DIV/0!</v>
      </c>
      <c r="IT7" s="256">
        <f t="shared" si="16"/>
        <v>109.08</v>
      </c>
      <c r="IU7" s="256" t="e">
        <f t="shared" si="16"/>
        <v>#DIV/0!</v>
      </c>
      <c r="IV7" s="256" t="e">
        <f t="shared" si="16"/>
        <v>#DIV/0!</v>
      </c>
      <c r="IW7" s="256" t="e">
        <f t="shared" si="16"/>
        <v>#DIV/0!</v>
      </c>
      <c r="IX7" s="256" t="e">
        <f t="shared" si="16"/>
        <v>#DIV/0!</v>
      </c>
      <c r="IY7" s="256" t="e">
        <f t="shared" si="16"/>
        <v>#DIV/0!</v>
      </c>
      <c r="IZ7" s="256" t="e">
        <f t="shared" si="16"/>
        <v>#DIV/0!</v>
      </c>
      <c r="JA7" s="256" t="e">
        <f t="shared" si="16"/>
        <v>#DIV/0!</v>
      </c>
      <c r="JB7" s="256" t="e">
        <f t="shared" si="16"/>
        <v>#DIV/0!</v>
      </c>
      <c r="JC7" s="256" t="e">
        <f t="shared" si="16"/>
        <v>#DIV/0!</v>
      </c>
    </row>
    <row r="8" spans="1:263" x14ac:dyDescent="0.3">
      <c r="A8" s="114"/>
      <c r="B8" s="290"/>
      <c r="C8" s="290"/>
      <c r="D8" s="290"/>
      <c r="E8" s="290"/>
      <c r="F8" s="290"/>
      <c r="G8" s="290"/>
      <c r="H8" s="290"/>
      <c r="I8" s="290"/>
      <c r="J8" s="290"/>
      <c r="K8" s="290"/>
      <c r="L8" s="290"/>
      <c r="M8" s="290"/>
      <c r="N8" s="290"/>
      <c r="O8" s="290"/>
      <c r="P8" s="290"/>
      <c r="Q8" s="290"/>
      <c r="R8" s="290"/>
      <c r="S8" s="290"/>
      <c r="T8" s="290"/>
      <c r="U8" s="290"/>
      <c r="V8" s="290"/>
      <c r="W8" s="290"/>
      <c r="X8" s="290"/>
      <c r="Y8" s="290"/>
      <c r="Z8" s="290"/>
      <c r="AA8" s="290"/>
      <c r="AB8" s="290"/>
      <c r="AC8" s="290"/>
      <c r="AD8" s="290"/>
      <c r="AE8" s="290"/>
      <c r="AF8" s="290"/>
      <c r="AG8" s="290"/>
      <c r="AH8" s="290"/>
      <c r="AI8" s="290"/>
      <c r="AJ8" s="290"/>
      <c r="AK8" s="290"/>
      <c r="AL8" s="290"/>
      <c r="AM8" s="290"/>
      <c r="AN8" s="290"/>
      <c r="AO8" s="290"/>
      <c r="AP8" s="290"/>
      <c r="AQ8" s="290"/>
      <c r="AR8" s="290"/>
      <c r="AS8" s="290"/>
      <c r="AT8" s="290"/>
      <c r="AU8" s="290"/>
      <c r="AV8" s="290"/>
      <c r="AW8" s="290"/>
      <c r="AX8" s="290"/>
      <c r="AY8" s="290"/>
      <c r="AZ8" s="290"/>
      <c r="BA8" s="290"/>
      <c r="BB8" s="290"/>
      <c r="BC8" s="290"/>
      <c r="BD8" s="290"/>
      <c r="BE8" s="290"/>
      <c r="BF8" s="290"/>
      <c r="BG8" s="290"/>
      <c r="BH8" s="290"/>
      <c r="BI8" s="290"/>
      <c r="BJ8" s="290"/>
      <c r="BK8" s="290"/>
      <c r="BL8" s="290"/>
      <c r="BM8" s="290"/>
      <c r="BN8" s="290"/>
      <c r="BO8" s="290"/>
      <c r="BP8" s="290"/>
      <c r="BQ8" s="290"/>
      <c r="BR8" s="290"/>
      <c r="BS8" s="290"/>
      <c r="BT8" s="290"/>
      <c r="BU8" s="290"/>
      <c r="BV8" s="290"/>
      <c r="BW8" s="290"/>
      <c r="BX8" s="290"/>
      <c r="BY8" s="290"/>
      <c r="BZ8" s="290"/>
      <c r="CA8" s="290"/>
    </row>
    <row r="9" spans="1:263" x14ac:dyDescent="0.3">
      <c r="A9" s="280" t="s">
        <v>113</v>
      </c>
      <c r="B9" s="286"/>
      <c r="C9" s="286"/>
      <c r="D9" s="286"/>
      <c r="E9" s="286"/>
      <c r="F9" s="286"/>
      <c r="G9" s="286"/>
      <c r="H9" s="286"/>
      <c r="I9" s="286">
        <v>1</v>
      </c>
      <c r="J9" s="286"/>
      <c r="K9" s="286"/>
      <c r="L9" s="286">
        <v>1</v>
      </c>
      <c r="M9" s="286"/>
      <c r="N9" s="286"/>
      <c r="O9" s="286"/>
      <c r="P9" s="286"/>
      <c r="Q9" s="286"/>
      <c r="R9" s="286"/>
      <c r="S9" s="286"/>
      <c r="T9" s="286"/>
      <c r="U9" s="286"/>
      <c r="V9" s="286"/>
      <c r="W9" s="286"/>
      <c r="X9" s="286"/>
      <c r="Y9" s="286">
        <v>1</v>
      </c>
      <c r="Z9" s="286"/>
      <c r="AA9" s="286">
        <v>1</v>
      </c>
      <c r="AB9" s="286"/>
      <c r="AC9" s="286"/>
      <c r="AD9" s="286">
        <v>1</v>
      </c>
      <c r="AE9" s="286"/>
      <c r="AF9" s="286"/>
      <c r="AG9" s="286"/>
      <c r="AH9" s="286"/>
      <c r="AI9" s="286"/>
      <c r="AJ9" s="286"/>
      <c r="AK9" s="286"/>
      <c r="AL9" s="286">
        <v>1</v>
      </c>
      <c r="AM9" s="286"/>
      <c r="AN9" s="286"/>
      <c r="AO9" s="286"/>
      <c r="AP9" s="286"/>
      <c r="AQ9" s="286"/>
      <c r="AR9" s="286"/>
      <c r="AS9" s="286"/>
      <c r="AT9" s="286">
        <v>1</v>
      </c>
      <c r="AU9" s="286"/>
      <c r="AV9" s="286"/>
      <c r="AW9" s="286"/>
      <c r="AX9" s="286"/>
      <c r="AY9" s="286"/>
      <c r="AZ9" s="286"/>
      <c r="BA9" s="286"/>
      <c r="BB9" s="286"/>
      <c r="BC9" s="286"/>
      <c r="BD9" s="286"/>
      <c r="BE9" s="286"/>
      <c r="BF9" s="286"/>
      <c r="BG9" s="286"/>
      <c r="BH9" s="286"/>
      <c r="BI9" s="286"/>
      <c r="BJ9" s="286"/>
      <c r="BK9" s="286"/>
      <c r="BL9" s="286"/>
      <c r="BM9" s="286"/>
      <c r="BN9" s="286"/>
      <c r="BO9" s="286"/>
      <c r="BP9" s="286"/>
      <c r="BQ9" s="286">
        <v>1</v>
      </c>
      <c r="BR9" s="286"/>
      <c r="BS9" s="286"/>
      <c r="BT9" s="286"/>
      <c r="BU9" s="286">
        <v>1</v>
      </c>
      <c r="BV9" s="286"/>
      <c r="BW9" s="55"/>
      <c r="BX9" s="55"/>
      <c r="BY9" s="55"/>
      <c r="BZ9" s="55"/>
      <c r="CA9" s="55"/>
      <c r="CB9" s="55"/>
      <c r="CC9" s="55"/>
      <c r="CD9" s="55"/>
      <c r="CE9" s="55"/>
      <c r="CF9" s="55"/>
      <c r="CG9" s="55"/>
      <c r="CH9" s="55"/>
      <c r="CI9" s="55">
        <v>1</v>
      </c>
      <c r="CJ9" s="55"/>
      <c r="CK9" s="55"/>
      <c r="CL9" s="55"/>
      <c r="CM9" s="55"/>
      <c r="CN9" s="55"/>
      <c r="CO9" s="55"/>
      <c r="CP9" s="55"/>
      <c r="CQ9" s="113">
        <v>1</v>
      </c>
      <c r="CR9" s="55"/>
      <c r="CS9" s="8"/>
      <c r="CT9" s="8"/>
      <c r="CU9" s="71"/>
      <c r="CV9" s="8"/>
      <c r="CW9" s="8"/>
      <c r="CX9" s="8"/>
      <c r="CY9" s="8"/>
      <c r="CZ9" s="8"/>
      <c r="DA9" s="8"/>
      <c r="DB9" s="8"/>
      <c r="DC9" s="8"/>
      <c r="DD9" s="8"/>
      <c r="DE9" s="8"/>
      <c r="DF9" s="8"/>
      <c r="DG9" s="8"/>
      <c r="DH9" s="8"/>
      <c r="DI9" s="8"/>
      <c r="DJ9" s="71"/>
      <c r="DK9" s="8"/>
      <c r="DL9" s="8">
        <v>1</v>
      </c>
      <c r="DM9" s="8"/>
      <c r="DN9" s="8"/>
      <c r="DO9" s="8">
        <v>1</v>
      </c>
      <c r="DP9" s="8"/>
      <c r="DQ9" s="8"/>
      <c r="DR9" s="8"/>
      <c r="DS9" s="8"/>
      <c r="DT9" s="8"/>
      <c r="DU9" s="8"/>
      <c r="DV9" s="8"/>
      <c r="DW9" s="8"/>
      <c r="DX9" s="8"/>
      <c r="DY9" s="8"/>
      <c r="DZ9" s="8"/>
      <c r="EA9" s="8">
        <v>1</v>
      </c>
      <c r="EB9" s="8">
        <v>1</v>
      </c>
      <c r="EC9" s="8">
        <v>1</v>
      </c>
      <c r="ED9" s="8"/>
      <c r="EE9" s="8"/>
      <c r="EF9" s="8"/>
      <c r="EG9" s="8"/>
      <c r="EH9" s="8">
        <v>1</v>
      </c>
      <c r="EI9" s="8"/>
      <c r="EJ9" s="8"/>
      <c r="EK9" s="8"/>
      <c r="EL9" s="8"/>
      <c r="EM9" s="8"/>
      <c r="EN9" s="8"/>
      <c r="EO9" s="8"/>
      <c r="EP9" s="8"/>
      <c r="EQ9" s="8"/>
      <c r="ER9" s="8"/>
      <c r="ES9" s="8"/>
      <c r="ET9" s="8"/>
      <c r="EU9" s="8"/>
      <c r="EV9" s="8"/>
      <c r="EW9" s="8"/>
      <c r="EX9" s="8"/>
      <c r="EY9" s="8"/>
      <c r="EZ9" s="8"/>
      <c r="FA9" s="8"/>
      <c r="FB9" s="8"/>
      <c r="FC9" s="8"/>
      <c r="FD9" s="8"/>
      <c r="FE9" s="8"/>
      <c r="FF9" s="8"/>
      <c r="FG9" s="8"/>
      <c r="FH9" s="8"/>
      <c r="FI9" s="8"/>
      <c r="FJ9" s="8"/>
      <c r="FK9" s="8"/>
      <c r="FL9" s="8"/>
      <c r="FM9" s="8"/>
      <c r="FN9" s="8"/>
      <c r="FO9" s="8">
        <v>1</v>
      </c>
      <c r="FP9" s="8"/>
      <c r="FQ9" s="8"/>
      <c r="FR9" s="8"/>
      <c r="FS9" s="8"/>
      <c r="FT9" s="8"/>
      <c r="FU9" s="8"/>
      <c r="FV9" s="8"/>
      <c r="FW9" s="8"/>
      <c r="FX9" s="8">
        <v>1</v>
      </c>
      <c r="FY9" s="8"/>
      <c r="FZ9" s="8"/>
      <c r="GA9" s="8"/>
      <c r="GB9" s="8"/>
      <c r="GC9" s="8"/>
      <c r="GD9" s="8"/>
      <c r="GE9" s="8"/>
      <c r="GF9" s="8"/>
      <c r="GG9" s="8"/>
      <c r="GH9" s="8"/>
      <c r="GI9" s="8"/>
      <c r="GJ9" s="8"/>
      <c r="GK9" s="8"/>
      <c r="GL9" s="8"/>
      <c r="GM9" s="8"/>
      <c r="GN9" s="8"/>
      <c r="GO9" s="8"/>
      <c r="GP9" s="8"/>
      <c r="GQ9" s="8"/>
      <c r="GR9" s="8"/>
      <c r="GS9" s="8"/>
      <c r="GT9" s="8"/>
      <c r="GU9" s="8"/>
      <c r="GV9" s="8"/>
      <c r="GW9" s="8"/>
      <c r="GX9" s="8"/>
      <c r="GY9" s="8"/>
      <c r="GZ9" s="8"/>
      <c r="HA9" s="8"/>
      <c r="HB9" s="8"/>
      <c r="HC9" s="8"/>
      <c r="HD9" s="8"/>
      <c r="HE9" s="8"/>
      <c r="HF9" s="8"/>
      <c r="HG9" s="8"/>
      <c r="HH9" s="8"/>
      <c r="HI9" s="8"/>
      <c r="HJ9" s="8"/>
      <c r="HK9" s="8"/>
      <c r="HL9" s="8"/>
      <c r="HM9" s="8"/>
      <c r="HN9" s="8"/>
      <c r="HO9" s="8"/>
      <c r="HP9" s="8"/>
      <c r="HQ9" s="8"/>
      <c r="HR9" s="8"/>
      <c r="HS9" s="8"/>
      <c r="HT9" s="8"/>
      <c r="HU9" s="8"/>
      <c r="HV9" s="8"/>
      <c r="HW9" s="8"/>
      <c r="HX9" s="8"/>
      <c r="HY9" s="8"/>
      <c r="HZ9" s="8"/>
      <c r="IA9" s="8"/>
      <c r="IB9" s="8"/>
      <c r="IC9" s="8"/>
      <c r="ID9" s="8"/>
      <c r="IE9" s="8"/>
      <c r="IF9" s="8"/>
      <c r="IG9" s="8"/>
      <c r="IH9" s="8"/>
      <c r="II9" s="8"/>
      <c r="IJ9" s="8"/>
      <c r="IK9" s="8"/>
      <c r="IL9" s="8"/>
      <c r="IM9" s="8"/>
      <c r="IN9" s="8"/>
      <c r="IO9" s="8"/>
      <c r="IP9" s="8"/>
      <c r="IQ9" s="8"/>
      <c r="IR9" s="8"/>
      <c r="IS9" s="8"/>
      <c r="IT9" s="8"/>
      <c r="IU9" s="8"/>
      <c r="IV9" s="8"/>
      <c r="IW9" s="8"/>
      <c r="IX9" s="8"/>
      <c r="IY9" s="8"/>
      <c r="IZ9" s="8"/>
      <c r="JA9" s="8"/>
      <c r="JB9" s="8"/>
      <c r="JC9" s="8"/>
    </row>
    <row r="10" spans="1:263" x14ac:dyDescent="0.3">
      <c r="A10" s="280" t="s">
        <v>114</v>
      </c>
      <c r="B10" s="55"/>
      <c r="C10" s="55"/>
      <c r="D10" s="55"/>
      <c r="E10" s="55"/>
      <c r="F10" s="55"/>
      <c r="G10" s="55"/>
      <c r="H10" s="55"/>
      <c r="I10" s="292">
        <v>202400080994</v>
      </c>
      <c r="J10" s="55"/>
      <c r="K10" s="55"/>
      <c r="L10" s="292">
        <v>202400081101</v>
      </c>
      <c r="M10" s="55"/>
      <c r="N10" s="55"/>
      <c r="O10" s="55"/>
      <c r="P10" s="55"/>
      <c r="Q10" s="55"/>
      <c r="R10" s="55"/>
      <c r="S10" s="55"/>
      <c r="T10" s="55"/>
      <c r="U10" s="55"/>
      <c r="V10" s="55"/>
      <c r="W10" s="55"/>
      <c r="X10" s="55"/>
      <c r="Y10" s="292">
        <v>202400081416</v>
      </c>
      <c r="Z10" s="55"/>
      <c r="AA10" s="292">
        <v>202400081475</v>
      </c>
      <c r="AB10" s="55"/>
      <c r="AC10" s="55"/>
      <c r="AD10" s="292">
        <v>202400081546</v>
      </c>
      <c r="AE10" s="55"/>
      <c r="AF10" s="55"/>
      <c r="AG10" s="55"/>
      <c r="AH10" s="55"/>
      <c r="AI10" s="55"/>
      <c r="AJ10" s="55"/>
      <c r="AK10" s="55"/>
      <c r="AL10" s="292">
        <v>202400081824</v>
      </c>
      <c r="AM10" s="55"/>
      <c r="AN10" s="55"/>
      <c r="AO10" s="55"/>
      <c r="AP10" s="55"/>
      <c r="AQ10" s="55"/>
      <c r="AR10" s="55"/>
      <c r="AS10" s="55"/>
      <c r="AT10" s="292">
        <v>202400082170</v>
      </c>
      <c r="AU10" s="55"/>
      <c r="AV10" s="55"/>
      <c r="AW10" s="55"/>
      <c r="AX10" s="55"/>
      <c r="AY10" s="55"/>
      <c r="AZ10" s="55"/>
      <c r="BA10" s="55"/>
      <c r="BB10" s="55"/>
      <c r="BC10" s="55"/>
      <c r="BD10" s="55"/>
      <c r="BE10" s="55"/>
      <c r="BF10" s="55"/>
      <c r="BG10" s="55"/>
      <c r="BH10" s="55"/>
      <c r="BI10" s="55"/>
      <c r="BJ10" s="55"/>
      <c r="BK10" s="55"/>
      <c r="BL10" s="55"/>
      <c r="BM10" s="55"/>
      <c r="BN10" s="55"/>
      <c r="BO10" s="55"/>
      <c r="BP10" s="55"/>
      <c r="BQ10" s="292">
        <v>202400083155</v>
      </c>
      <c r="BR10" s="55"/>
      <c r="BS10" s="55"/>
      <c r="BT10" s="55"/>
      <c r="BU10" s="292">
        <v>202400083280</v>
      </c>
      <c r="BV10" s="55"/>
      <c r="BW10" s="55"/>
      <c r="BX10" s="55"/>
      <c r="BY10" s="55"/>
      <c r="BZ10" s="55"/>
      <c r="CA10" s="55"/>
      <c r="CB10" s="55"/>
      <c r="CC10" s="55"/>
      <c r="CD10" s="55"/>
      <c r="CE10" s="55"/>
      <c r="CF10" s="55"/>
      <c r="CG10" s="55"/>
      <c r="CH10" s="55"/>
      <c r="CI10" s="55">
        <v>202400083852</v>
      </c>
      <c r="CJ10" s="55"/>
      <c r="CK10" s="55"/>
      <c r="CL10" s="55"/>
      <c r="CM10" s="55"/>
      <c r="CN10" s="55"/>
      <c r="CO10" s="55"/>
      <c r="CP10" s="55"/>
      <c r="CQ10" s="113">
        <v>202400084116</v>
      </c>
      <c r="CR10" s="55"/>
      <c r="CS10" s="8"/>
      <c r="CT10" s="8"/>
      <c r="CU10" s="71"/>
      <c r="CV10" s="8"/>
      <c r="CW10" s="8"/>
      <c r="CX10" s="8"/>
      <c r="CY10" s="8"/>
      <c r="CZ10" s="8"/>
      <c r="DA10" s="8"/>
      <c r="DB10" s="8"/>
      <c r="DC10" s="8"/>
      <c r="DD10" s="8"/>
      <c r="DE10" s="8"/>
      <c r="DF10" s="8"/>
      <c r="DG10" s="8"/>
      <c r="DH10" s="8"/>
      <c r="DI10" s="8"/>
      <c r="DJ10" s="71"/>
      <c r="DK10" s="8"/>
      <c r="DL10" s="8">
        <v>202400084898</v>
      </c>
      <c r="DM10" s="8"/>
      <c r="DN10" s="8"/>
      <c r="DO10" s="8">
        <v>202400085010</v>
      </c>
      <c r="DP10" s="8"/>
      <c r="DQ10" s="8"/>
      <c r="DR10" s="8"/>
      <c r="DS10" s="8"/>
      <c r="DT10" s="8"/>
      <c r="DU10" s="8"/>
      <c r="DV10" s="8"/>
      <c r="DW10" s="8"/>
      <c r="DX10" s="8"/>
      <c r="DY10" s="8"/>
      <c r="DZ10" s="8"/>
      <c r="EA10" s="8">
        <v>202400085412</v>
      </c>
      <c r="EB10" s="8">
        <v>202400085490</v>
      </c>
      <c r="EC10" s="8">
        <v>202400085508</v>
      </c>
      <c r="ED10" s="8"/>
      <c r="EE10" s="8"/>
      <c r="EF10" s="8"/>
      <c r="EG10" s="8"/>
      <c r="EH10" s="8">
        <v>202400085704</v>
      </c>
      <c r="EI10" s="8"/>
      <c r="EJ10" s="8"/>
      <c r="EK10" s="8"/>
      <c r="EL10" s="8"/>
      <c r="EM10" s="8"/>
      <c r="EN10" s="8"/>
      <c r="EO10" s="8"/>
      <c r="EP10" s="8"/>
      <c r="EQ10" s="8"/>
      <c r="ER10" s="8"/>
      <c r="ES10" s="8"/>
      <c r="ET10" s="8"/>
      <c r="EU10" s="8"/>
      <c r="EV10" s="8"/>
      <c r="EW10" s="8"/>
      <c r="EX10" s="8"/>
      <c r="EY10" s="8"/>
      <c r="EZ10" s="8"/>
      <c r="FA10" s="8"/>
      <c r="FB10" s="8"/>
      <c r="FC10" s="8"/>
      <c r="FD10" s="8"/>
      <c r="FE10" s="8"/>
      <c r="FF10" s="8"/>
      <c r="FG10" s="8"/>
      <c r="FH10" s="8"/>
      <c r="FI10" s="8"/>
      <c r="FJ10" s="8"/>
      <c r="FK10" s="8"/>
      <c r="FL10" s="8"/>
      <c r="FM10" s="8"/>
      <c r="FN10" s="8"/>
      <c r="FO10" s="8">
        <v>202500086888</v>
      </c>
      <c r="FP10" s="8"/>
      <c r="FQ10" s="8"/>
      <c r="FR10" s="8"/>
      <c r="FS10" s="8"/>
      <c r="FT10" s="8"/>
      <c r="FU10" s="8"/>
      <c r="FV10" s="8"/>
      <c r="FW10" s="8"/>
      <c r="FX10" s="8">
        <v>202500087184</v>
      </c>
      <c r="FY10" s="8"/>
      <c r="FZ10" s="8"/>
      <c r="GA10" s="8"/>
      <c r="GB10" s="8"/>
      <c r="GC10" s="8"/>
      <c r="GD10" s="8"/>
      <c r="GE10" s="8"/>
      <c r="GF10" s="8"/>
      <c r="GG10" s="8"/>
      <c r="GH10" s="8"/>
      <c r="GI10" s="8"/>
      <c r="GJ10" s="8"/>
      <c r="GK10" s="8"/>
      <c r="GL10" s="8"/>
      <c r="GM10" s="8"/>
      <c r="GN10" s="8"/>
      <c r="GO10" s="8"/>
      <c r="GP10" s="8"/>
      <c r="GQ10" s="8"/>
      <c r="GR10" s="8"/>
      <c r="GS10" s="8"/>
      <c r="GT10" s="8"/>
      <c r="GU10" s="8"/>
      <c r="GV10" s="8"/>
      <c r="GW10" s="8"/>
      <c r="GX10" s="8"/>
      <c r="GY10" s="8"/>
      <c r="GZ10" s="8"/>
      <c r="HA10" s="8"/>
      <c r="HB10" s="8"/>
      <c r="HC10" s="8"/>
      <c r="HD10" s="8"/>
      <c r="HE10" s="8"/>
      <c r="HF10" s="8"/>
      <c r="HG10" s="8"/>
      <c r="HH10" s="8"/>
      <c r="HI10" s="8"/>
      <c r="HJ10" s="8"/>
      <c r="HK10" s="8"/>
      <c r="HL10" s="8"/>
      <c r="HM10" s="8"/>
      <c r="HN10" s="8"/>
      <c r="HO10" s="8"/>
      <c r="HP10" s="8"/>
      <c r="HQ10" s="8"/>
      <c r="HR10" s="8"/>
      <c r="HS10" s="8"/>
      <c r="HT10" s="8"/>
      <c r="HU10" s="8"/>
      <c r="HV10" s="8"/>
      <c r="HW10" s="8"/>
      <c r="HX10" s="8"/>
      <c r="HY10" s="8"/>
      <c r="HZ10" s="8"/>
      <c r="IA10" s="8"/>
      <c r="IB10" s="8"/>
      <c r="IC10" s="8"/>
      <c r="ID10" s="8"/>
      <c r="IE10" s="8"/>
      <c r="IF10" s="8"/>
      <c r="IG10" s="8"/>
      <c r="IH10" s="8"/>
      <c r="II10" s="8"/>
      <c r="IJ10" s="8"/>
      <c r="IK10" s="8"/>
      <c r="IL10" s="8"/>
      <c r="IM10" s="8"/>
      <c r="IN10" s="8"/>
      <c r="IO10" s="8"/>
      <c r="IP10" s="8"/>
      <c r="IQ10" s="8"/>
      <c r="IR10" s="8"/>
      <c r="IS10" s="8"/>
      <c r="IT10" s="8"/>
      <c r="IU10" s="8"/>
      <c r="IV10" s="8"/>
      <c r="IW10" s="8"/>
      <c r="IX10" s="8"/>
      <c r="IY10" s="8"/>
      <c r="IZ10" s="8"/>
      <c r="JA10" s="8"/>
      <c r="JB10" s="8"/>
      <c r="JC10" s="8"/>
    </row>
    <row r="11" spans="1:263" x14ac:dyDescent="0.3">
      <c r="A11" s="280" t="s">
        <v>115</v>
      </c>
      <c r="B11" s="55"/>
      <c r="C11" s="55"/>
      <c r="D11" s="55"/>
      <c r="E11" s="55"/>
      <c r="F11" s="55"/>
      <c r="G11" s="55"/>
      <c r="H11" s="55"/>
      <c r="I11" s="55" t="s">
        <v>116</v>
      </c>
      <c r="J11" s="55"/>
      <c r="K11" s="55"/>
      <c r="L11" s="55" t="s">
        <v>116</v>
      </c>
      <c r="M11" s="55"/>
      <c r="N11" s="55"/>
      <c r="O11" s="55"/>
      <c r="P11" s="55"/>
      <c r="Q11" s="55"/>
      <c r="R11" s="55"/>
      <c r="S11" s="55"/>
      <c r="T11" s="55"/>
      <c r="U11" s="55"/>
      <c r="V11" s="55"/>
      <c r="W11" s="55"/>
      <c r="X11" s="55"/>
      <c r="Y11" s="55" t="s">
        <v>117</v>
      </c>
      <c r="Z11" s="55"/>
      <c r="AA11" s="55" t="s">
        <v>117</v>
      </c>
      <c r="AB11" s="55"/>
      <c r="AC11" s="55"/>
      <c r="AD11" s="55" t="s">
        <v>118</v>
      </c>
      <c r="AE11" s="55"/>
      <c r="AF11" s="55"/>
      <c r="AG11" s="55"/>
      <c r="AH11" s="55"/>
      <c r="AI11" s="55"/>
      <c r="AJ11" s="55"/>
      <c r="AK11" s="55"/>
      <c r="AL11" s="55" t="s">
        <v>119</v>
      </c>
      <c r="AM11" s="55"/>
      <c r="AN11" s="55"/>
      <c r="AO11" s="55"/>
      <c r="AP11" s="55"/>
      <c r="AQ11" s="55"/>
      <c r="AR11" s="55"/>
      <c r="AS11" s="55"/>
      <c r="AT11" s="55" t="s">
        <v>120</v>
      </c>
      <c r="AU11" s="55"/>
      <c r="AV11" s="55"/>
      <c r="AW11" s="55"/>
      <c r="AX11" s="55"/>
      <c r="AY11" s="55"/>
      <c r="AZ11" s="55"/>
      <c r="BA11" s="55"/>
      <c r="BB11" s="55"/>
      <c r="BC11" s="55"/>
      <c r="BD11" s="55"/>
      <c r="BE11" s="55"/>
      <c r="BF11" s="55"/>
      <c r="BG11" s="55"/>
      <c r="BH11" s="55"/>
      <c r="BI11" s="55"/>
      <c r="BJ11" s="55"/>
      <c r="BK11" s="55"/>
      <c r="BL11" s="55"/>
      <c r="BM11" s="55"/>
      <c r="BN11" s="55"/>
      <c r="BO11" s="55"/>
      <c r="BP11" s="55"/>
      <c r="BQ11" s="55" t="s">
        <v>121</v>
      </c>
      <c r="BR11" s="55"/>
      <c r="BS11" s="55"/>
      <c r="BT11" s="55"/>
      <c r="BU11" s="55" t="s">
        <v>122</v>
      </c>
      <c r="BV11" s="55"/>
      <c r="BW11" s="55"/>
      <c r="BX11" s="55"/>
      <c r="BY11" s="55"/>
      <c r="BZ11" s="55"/>
      <c r="CA11" s="55"/>
      <c r="CB11" s="55"/>
      <c r="CC11" s="55"/>
      <c r="CD11" s="55"/>
      <c r="CE11" s="55"/>
      <c r="CF11" s="55"/>
      <c r="CG11" s="55"/>
      <c r="CH11" s="55"/>
      <c r="CI11" s="55" t="s">
        <v>123</v>
      </c>
      <c r="CJ11" s="55"/>
      <c r="CK11" s="55"/>
      <c r="CL11" s="55"/>
      <c r="CM11" s="55"/>
      <c r="CN11" s="55"/>
      <c r="CO11" s="55"/>
      <c r="CP11" s="55"/>
      <c r="CQ11" s="113" t="s">
        <v>123</v>
      </c>
      <c r="CR11" s="55"/>
      <c r="CS11" s="8"/>
      <c r="CT11" s="8"/>
      <c r="CU11" s="71"/>
      <c r="CV11" s="8"/>
      <c r="CW11" s="8"/>
      <c r="CX11" s="8"/>
      <c r="CY11" s="8"/>
      <c r="CZ11" s="8"/>
      <c r="DA11" s="8"/>
      <c r="DB11" s="8"/>
      <c r="DC11" s="8"/>
      <c r="DD11" s="8"/>
      <c r="DE11" s="8"/>
      <c r="DF11" s="8"/>
      <c r="DG11" s="8"/>
      <c r="DH11" s="8"/>
      <c r="DI11" s="8"/>
      <c r="DJ11" s="71"/>
      <c r="DK11" s="8"/>
      <c r="DL11" s="8" t="s">
        <v>124</v>
      </c>
      <c r="DM11" s="8"/>
      <c r="DN11" s="8"/>
      <c r="DO11" s="8" t="s">
        <v>125</v>
      </c>
      <c r="DP11" s="8"/>
      <c r="DQ11" s="8"/>
      <c r="DR11" s="8"/>
      <c r="DS11" s="8"/>
      <c r="DT11" s="8"/>
      <c r="DU11" s="8"/>
      <c r="DV11" s="8"/>
      <c r="DW11" s="8"/>
      <c r="DX11" s="8"/>
      <c r="DY11" s="8"/>
      <c r="DZ11" s="8"/>
      <c r="EA11" s="8" t="s">
        <v>125</v>
      </c>
      <c r="EB11" s="8" t="s">
        <v>126</v>
      </c>
      <c r="EC11" s="8" t="s">
        <v>127</v>
      </c>
      <c r="ED11" s="8"/>
      <c r="EE11" s="8"/>
      <c r="EF11" s="8"/>
      <c r="EG11" s="8"/>
      <c r="EH11" s="8" t="s">
        <v>128</v>
      </c>
      <c r="EI11" s="8"/>
      <c r="EJ11" s="8"/>
      <c r="EK11" s="8"/>
      <c r="EL11" s="8"/>
      <c r="EM11" s="8"/>
      <c r="EN11" s="8"/>
      <c r="EO11" s="8"/>
      <c r="EP11" s="8"/>
      <c r="EQ11" s="8"/>
      <c r="ER11" s="8"/>
      <c r="ES11" s="8"/>
      <c r="ET11" s="8"/>
      <c r="EU11" s="8"/>
      <c r="EV11" s="8"/>
      <c r="EW11" s="8"/>
      <c r="EX11" s="8"/>
      <c r="EY11" s="8"/>
      <c r="EZ11" s="8"/>
      <c r="FA11" s="8"/>
      <c r="FB11" s="8"/>
      <c r="FC11" s="8"/>
      <c r="FD11" s="8"/>
      <c r="FE11" s="8"/>
      <c r="FF11" s="8"/>
      <c r="FG11" s="8"/>
      <c r="FH11" s="8"/>
      <c r="FI11" s="8"/>
      <c r="FJ11" s="8"/>
      <c r="FK11" s="8"/>
      <c r="FL11" s="8"/>
      <c r="FM11" s="8"/>
      <c r="FN11" s="8"/>
      <c r="FO11" s="8" t="s">
        <v>127</v>
      </c>
      <c r="FP11" s="8"/>
      <c r="FQ11" s="8"/>
      <c r="FR11" s="8"/>
      <c r="FS11" s="8"/>
      <c r="FT11" s="8"/>
      <c r="FU11" s="8"/>
      <c r="FV11" s="8"/>
      <c r="FW11" s="8"/>
      <c r="FX11" s="8" t="s">
        <v>129</v>
      </c>
      <c r="FY11" s="8"/>
      <c r="FZ11" s="8"/>
      <c r="GA11" s="8"/>
      <c r="GB11" s="8"/>
      <c r="GC11" s="8"/>
      <c r="GD11" s="8"/>
      <c r="GE11" s="8"/>
      <c r="GF11" s="8"/>
      <c r="GG11" s="8"/>
      <c r="GH11" s="8"/>
      <c r="GI11" s="8"/>
      <c r="GJ11" s="8"/>
      <c r="GK11" s="8"/>
      <c r="GL11" s="8"/>
      <c r="GM11" s="8"/>
      <c r="GN11" s="8"/>
      <c r="GO11" s="8"/>
      <c r="GP11" s="8"/>
      <c r="GQ11" s="8"/>
      <c r="GR11" s="8"/>
      <c r="GS11" s="8"/>
      <c r="GT11" s="8"/>
      <c r="GU11" s="8"/>
      <c r="GV11" s="8"/>
      <c r="GW11" s="8"/>
      <c r="GX11" s="8"/>
      <c r="GY11" s="8"/>
      <c r="GZ11" s="8"/>
      <c r="HA11" s="8"/>
      <c r="HB11" s="8"/>
      <c r="HC11" s="8"/>
      <c r="HD11" s="8"/>
      <c r="HE11" s="8"/>
      <c r="HF11" s="8"/>
      <c r="HG11" s="8"/>
      <c r="HH11" s="8"/>
      <c r="HI11" s="8"/>
      <c r="HJ11" s="8"/>
      <c r="HK11" s="8"/>
      <c r="HL11" s="8"/>
      <c r="HM11" s="8"/>
      <c r="HN11" s="8"/>
      <c r="HO11" s="8"/>
      <c r="HP11" s="8"/>
      <c r="HQ11" s="8"/>
      <c r="HR11" s="8"/>
      <c r="HS11" s="8"/>
      <c r="HT11" s="8"/>
      <c r="HU11" s="8"/>
      <c r="HV11" s="8"/>
      <c r="HW11" s="8"/>
      <c r="HX11" s="8"/>
      <c r="HY11" s="8"/>
      <c r="HZ11" s="8"/>
      <c r="IA11" s="8"/>
      <c r="IB11" s="8"/>
      <c r="IC11" s="8"/>
      <c r="ID11" s="8"/>
      <c r="IE11" s="8"/>
      <c r="IF11" s="8"/>
      <c r="IG11" s="8"/>
      <c r="IH11" s="8"/>
      <c r="II11" s="8"/>
      <c r="IJ11" s="8"/>
      <c r="IK11" s="8"/>
      <c r="IL11" s="8"/>
      <c r="IM11" s="8"/>
      <c r="IN11" s="8"/>
      <c r="IO11" s="8"/>
      <c r="IP11" s="8"/>
      <c r="IQ11" s="8"/>
      <c r="IR11" s="8"/>
      <c r="IS11" s="8"/>
      <c r="IT11" s="8"/>
      <c r="IU11" s="8"/>
      <c r="IV11" s="8"/>
      <c r="IW11" s="8"/>
      <c r="IX11" s="8"/>
      <c r="IY11" s="8"/>
      <c r="IZ11" s="8"/>
      <c r="JA11" s="8"/>
      <c r="JB11" s="8"/>
      <c r="JC11" s="8"/>
    </row>
    <row r="12" spans="1:263" s="118" customFormat="1" x14ac:dyDescent="0.3">
      <c r="A12" s="291" t="s">
        <v>15</v>
      </c>
      <c r="B12" s="256"/>
      <c r="C12" s="256"/>
      <c r="D12" s="256"/>
      <c r="E12" s="256"/>
      <c r="F12" s="256"/>
      <c r="G12" s="256"/>
      <c r="H12" s="256"/>
      <c r="I12" s="256">
        <v>316.89</v>
      </c>
      <c r="J12" s="256"/>
      <c r="K12" s="256"/>
      <c r="L12" s="256">
        <v>600.66999999999996</v>
      </c>
      <c r="M12" s="256"/>
      <c r="N12" s="256"/>
      <c r="O12" s="256"/>
      <c r="P12" s="256"/>
      <c r="Q12" s="256"/>
      <c r="R12" s="256"/>
      <c r="S12" s="256"/>
      <c r="T12" s="256"/>
      <c r="U12" s="256"/>
      <c r="V12" s="256"/>
      <c r="W12" s="256"/>
      <c r="X12" s="256"/>
      <c r="Y12" s="256">
        <v>101.8</v>
      </c>
      <c r="Z12" s="256"/>
      <c r="AA12" s="256">
        <v>191.89</v>
      </c>
      <c r="AB12" s="256"/>
      <c r="AC12" s="256"/>
      <c r="AD12" s="256">
        <v>121.89</v>
      </c>
      <c r="AE12" s="256"/>
      <c r="AF12" s="256"/>
      <c r="AG12" s="256"/>
      <c r="AH12" s="256"/>
      <c r="AI12" s="256"/>
      <c r="AJ12" s="256"/>
      <c r="AK12" s="256"/>
      <c r="AL12" s="256">
        <v>271.89</v>
      </c>
      <c r="AM12" s="256"/>
      <c r="AN12" s="256"/>
      <c r="AO12" s="256"/>
      <c r="AP12" s="256"/>
      <c r="AQ12" s="256"/>
      <c r="AR12" s="256"/>
      <c r="AS12" s="256"/>
      <c r="AT12" s="256">
        <v>156.88999999999999</v>
      </c>
      <c r="AU12" s="256"/>
      <c r="AV12" s="256"/>
      <c r="AW12" s="256"/>
      <c r="AX12" s="256"/>
      <c r="AY12" s="256"/>
      <c r="AZ12" s="256"/>
      <c r="BA12" s="256"/>
      <c r="BB12" s="256"/>
      <c r="BC12" s="256"/>
      <c r="BD12" s="256"/>
      <c r="BE12" s="256"/>
      <c r="BF12" s="256"/>
      <c r="BG12" s="256"/>
      <c r="BH12" s="256"/>
      <c r="BI12" s="256"/>
      <c r="BJ12" s="256"/>
      <c r="BK12" s="256"/>
      <c r="BL12" s="256"/>
      <c r="BM12" s="256"/>
      <c r="BN12" s="256"/>
      <c r="BO12" s="256"/>
      <c r="BP12" s="256"/>
      <c r="BQ12" s="256">
        <v>91.8</v>
      </c>
      <c r="BR12" s="256"/>
      <c r="BS12" s="256"/>
      <c r="BT12" s="256"/>
      <c r="BU12" s="256">
        <v>221.89</v>
      </c>
      <c r="BV12" s="256"/>
      <c r="BW12" s="256"/>
      <c r="BX12" s="256"/>
      <c r="BY12" s="256"/>
      <c r="BZ12" s="256"/>
      <c r="CA12" s="256"/>
      <c r="CB12" s="256"/>
      <c r="CC12" s="256"/>
      <c r="CD12" s="256"/>
      <c r="CE12" s="256"/>
      <c r="CF12" s="256"/>
      <c r="CG12" s="256"/>
      <c r="CH12" s="256"/>
      <c r="CI12" s="256">
        <v>141.88999999999999</v>
      </c>
      <c r="CJ12" s="256"/>
      <c r="CK12" s="256"/>
      <c r="CL12" s="256"/>
      <c r="CM12" s="256"/>
      <c r="CN12" s="256"/>
      <c r="CO12" s="256"/>
      <c r="CP12" s="256"/>
      <c r="CQ12" s="257">
        <v>141.88999999999999</v>
      </c>
      <c r="CR12" s="256"/>
      <c r="CS12" s="330"/>
      <c r="CT12" s="330"/>
      <c r="CU12" s="355"/>
      <c r="CV12" s="330"/>
      <c r="CW12" s="330"/>
      <c r="CX12" s="330"/>
      <c r="CY12" s="330"/>
      <c r="CZ12" s="330"/>
      <c r="DA12" s="330"/>
      <c r="DB12" s="330"/>
      <c r="DC12" s="330"/>
      <c r="DD12" s="330"/>
      <c r="DE12" s="330"/>
      <c r="DF12" s="330"/>
      <c r="DG12" s="330"/>
      <c r="DH12" s="330"/>
      <c r="DI12" s="330"/>
      <c r="DJ12" s="355"/>
      <c r="DK12" s="330"/>
      <c r="DL12" s="330">
        <v>191.89</v>
      </c>
      <c r="DM12" s="330"/>
      <c r="DN12" s="330"/>
      <c r="DO12" s="330">
        <v>171.89</v>
      </c>
      <c r="DP12" s="330"/>
      <c r="DQ12" s="330"/>
      <c r="DR12" s="330"/>
      <c r="DS12" s="330"/>
      <c r="DT12" s="330"/>
      <c r="DU12" s="330"/>
      <c r="DV12" s="330"/>
      <c r="DW12" s="330"/>
      <c r="DX12" s="330"/>
      <c r="DY12" s="330"/>
      <c r="DZ12" s="330"/>
      <c r="EA12" s="330">
        <v>487.56</v>
      </c>
      <c r="EB12" s="330">
        <v>201.89</v>
      </c>
      <c r="EC12" s="330">
        <v>221.89</v>
      </c>
      <c r="ED12" s="330"/>
      <c r="EE12" s="330"/>
      <c r="EF12" s="330"/>
      <c r="EG12" s="330"/>
      <c r="EH12" s="330">
        <v>266.89</v>
      </c>
      <c r="EI12" s="330"/>
      <c r="EJ12" s="330"/>
      <c r="EK12" s="330"/>
      <c r="EL12" s="330"/>
      <c r="EM12" s="330"/>
      <c r="EN12" s="330"/>
      <c r="EO12" s="330"/>
      <c r="EP12" s="330"/>
      <c r="EQ12" s="330"/>
      <c r="ER12" s="330"/>
      <c r="ES12" s="330"/>
      <c r="ET12" s="330"/>
      <c r="EU12" s="330"/>
      <c r="EV12" s="330"/>
      <c r="EW12" s="330"/>
      <c r="EX12" s="330"/>
      <c r="EY12" s="330"/>
      <c r="EZ12" s="330"/>
      <c r="FA12" s="330"/>
      <c r="FB12" s="330"/>
      <c r="FC12" s="330"/>
      <c r="FD12" s="330"/>
      <c r="FE12" s="330"/>
      <c r="FF12" s="330"/>
      <c r="FG12" s="330"/>
      <c r="FH12" s="330"/>
      <c r="FI12" s="330"/>
      <c r="FJ12" s="330"/>
      <c r="FK12" s="330"/>
      <c r="FL12" s="330"/>
      <c r="FM12" s="330"/>
      <c r="FN12" s="330"/>
      <c r="FO12" s="330">
        <v>121.89</v>
      </c>
      <c r="FP12" s="330"/>
      <c r="FQ12" s="330"/>
      <c r="FR12" s="330"/>
      <c r="FS12" s="330"/>
      <c r="FT12" s="330"/>
      <c r="FU12" s="330"/>
      <c r="FV12" s="330"/>
      <c r="FW12" s="330"/>
      <c r="FX12" s="330">
        <v>116.89</v>
      </c>
      <c r="FY12" s="330"/>
      <c r="FZ12" s="330"/>
      <c r="GA12" s="330"/>
      <c r="GB12" s="330"/>
      <c r="GC12" s="330"/>
      <c r="GD12" s="330"/>
      <c r="GE12" s="330"/>
      <c r="GF12" s="330"/>
      <c r="GG12" s="330"/>
      <c r="GH12" s="330"/>
      <c r="GI12" s="330"/>
      <c r="GJ12" s="330"/>
      <c r="GK12" s="330"/>
      <c r="GL12" s="330"/>
      <c r="GM12" s="330"/>
      <c r="GN12" s="330"/>
      <c r="GO12" s="330"/>
      <c r="GP12" s="330"/>
      <c r="GQ12" s="330"/>
      <c r="GR12" s="330"/>
      <c r="GS12" s="330"/>
      <c r="GT12" s="330"/>
      <c r="GU12" s="330"/>
      <c r="GV12" s="330"/>
      <c r="GW12" s="330"/>
      <c r="GX12" s="330"/>
      <c r="GY12" s="330"/>
      <c r="GZ12" s="330"/>
      <c r="HA12" s="330"/>
      <c r="HB12" s="330"/>
      <c r="HC12" s="330"/>
      <c r="HD12" s="330"/>
      <c r="HE12" s="330"/>
      <c r="HF12" s="330"/>
      <c r="HG12" s="330"/>
      <c r="HH12" s="330"/>
      <c r="HI12" s="330"/>
      <c r="HJ12" s="330"/>
      <c r="HK12" s="330"/>
      <c r="HL12" s="330"/>
      <c r="HM12" s="330"/>
      <c r="HN12" s="330"/>
      <c r="HO12" s="330"/>
      <c r="HP12" s="330"/>
      <c r="HQ12" s="330"/>
      <c r="HR12" s="330"/>
      <c r="HS12" s="330"/>
      <c r="HT12" s="330"/>
      <c r="HU12" s="330"/>
      <c r="HV12" s="330"/>
      <c r="HW12" s="330"/>
      <c r="HX12" s="330"/>
      <c r="HY12" s="330"/>
      <c r="HZ12" s="330"/>
      <c r="IA12" s="330"/>
      <c r="IB12" s="330"/>
      <c r="IC12" s="330"/>
      <c r="ID12" s="330"/>
      <c r="IE12" s="330"/>
      <c r="IF12" s="330"/>
      <c r="IG12" s="330"/>
      <c r="IH12" s="330"/>
      <c r="II12" s="330"/>
      <c r="IJ12" s="330"/>
      <c r="IK12" s="330"/>
      <c r="IL12" s="330"/>
      <c r="IM12" s="330"/>
      <c r="IN12" s="330"/>
      <c r="IO12" s="330"/>
      <c r="IP12" s="330"/>
      <c r="IQ12" s="330"/>
      <c r="IR12" s="330"/>
      <c r="IS12" s="330"/>
      <c r="IT12" s="330"/>
      <c r="IU12" s="330"/>
      <c r="IV12" s="330"/>
      <c r="IW12" s="330"/>
      <c r="IX12" s="330"/>
      <c r="IY12" s="330"/>
      <c r="IZ12" s="330"/>
      <c r="JA12" s="330"/>
      <c r="JB12" s="330"/>
      <c r="JC12" s="330"/>
    </row>
    <row r="13" spans="1:263" x14ac:dyDescent="0.3">
      <c r="B13" s="296" t="s">
        <v>130</v>
      </c>
      <c r="D13" s="296" t="s">
        <v>131</v>
      </c>
      <c r="F13" s="296" t="s">
        <v>132</v>
      </c>
      <c r="H13" s="296" t="s">
        <v>133</v>
      </c>
      <c r="J13" s="296" t="s">
        <v>134</v>
      </c>
      <c r="L13" s="296" t="s">
        <v>135</v>
      </c>
      <c r="N13" s="296" t="s">
        <v>136</v>
      </c>
      <c r="HJ13" t="s">
        <v>137</v>
      </c>
      <c r="HK13">
        <f>SUM(HE4:HK4)</f>
        <v>10</v>
      </c>
    </row>
    <row r="14" spans="1:263" ht="23.4" x14ac:dyDescent="0.45">
      <c r="B14" s="293">
        <f>AVERAGE(3:3)</f>
        <v>190.16535433070865</v>
      </c>
      <c r="D14" s="295">
        <f>AVERAGE(6:6)</f>
        <v>182.40305194805194</v>
      </c>
      <c r="F14" s="294">
        <f>AVERAGE(4:4)</f>
        <v>1.099585062240664</v>
      </c>
      <c r="H14" s="297">
        <f>SUM(12:12)</f>
        <v>4140.1799999999994</v>
      </c>
      <c r="J14" s="311">
        <f>SUM(6:6)</f>
        <v>42135.104999999996</v>
      </c>
      <c r="L14" s="294">
        <f>SUM(4:4)</f>
        <v>265</v>
      </c>
      <c r="N14" s="312" t="e">
        <f>AVERAGE(7:7)</f>
        <v>#DIV/0!</v>
      </c>
      <c r="CF14" s="289"/>
      <c r="EX14" s="118"/>
      <c r="EY14" s="118"/>
      <c r="HJ14" t="s">
        <v>138</v>
      </c>
      <c r="HK14" s="118">
        <f>SUM(HE6:HK6)</f>
        <v>1365.9099999999999</v>
      </c>
    </row>
    <row r="15" spans="1:263" x14ac:dyDescent="0.3">
      <c r="HJ15" t="s">
        <v>139</v>
      </c>
      <c r="HK15" s="118">
        <f>HK14/HK13</f>
        <v>136.59099999999998</v>
      </c>
    </row>
    <row r="16" spans="1:263" x14ac:dyDescent="0.3">
      <c r="HJ16" t="s">
        <v>140</v>
      </c>
      <c r="HK16">
        <f>SUM(HE3:HK3)</f>
        <v>1646</v>
      </c>
    </row>
    <row r="17" spans="218:219" x14ac:dyDescent="0.3">
      <c r="HJ17" t="s">
        <v>141</v>
      </c>
      <c r="HK17" s="372">
        <f>SUM(HE4:HK4)/HK16</f>
        <v>6.0753341433778859E-3</v>
      </c>
    </row>
  </sheetData>
  <phoneticPr fontId="31" type="noConversion"/>
  <pageMargins left="0.7" right="0.7" top="0.75" bottom="0.75" header="0.3" footer="0.3"/>
  <ignoredErrors>
    <ignoredError sqref="N14" evalError="1"/>
  </ignoredErrors>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FC65B1-F955-45F0-A9E6-1FF4AC84B130}">
  <dimension ref="A1:X15"/>
  <sheetViews>
    <sheetView workbookViewId="0">
      <pane xSplit="1" topLeftCell="R1" activePane="topRight" state="frozen"/>
      <selection pane="topRight" activeCell="X2" sqref="X2:X15"/>
    </sheetView>
  </sheetViews>
  <sheetFormatPr baseColWidth="10" defaultColWidth="8.88671875" defaultRowHeight="15" customHeight="1" x14ac:dyDescent="0.3"/>
  <cols>
    <col min="1" max="1" width="46" style="132" customWidth="1"/>
    <col min="2" max="2" width="16.109375" customWidth="1"/>
    <col min="3" max="3" width="14.109375" customWidth="1"/>
    <col min="4" max="4" width="14.44140625" customWidth="1"/>
    <col min="5" max="5" width="15" customWidth="1"/>
    <col min="6" max="6" width="14.88671875" customWidth="1"/>
    <col min="7" max="7" width="13.88671875" customWidth="1"/>
    <col min="8" max="12" width="11.33203125" customWidth="1"/>
    <col min="13" max="13" width="12.6640625" customWidth="1"/>
    <col min="14" max="14" width="12.109375" customWidth="1"/>
    <col min="15" max="15" width="13" customWidth="1"/>
    <col min="16" max="16" width="12" customWidth="1"/>
    <col min="17" max="17" width="12.6640625" customWidth="1"/>
    <col min="18" max="18" width="13" customWidth="1"/>
    <col min="19" max="19" width="11.33203125" customWidth="1"/>
    <col min="20" max="20" width="11.5546875" customWidth="1"/>
    <col min="21" max="21" width="11.33203125" customWidth="1"/>
    <col min="22" max="23" width="12.33203125" customWidth="1"/>
    <col min="24" max="24" width="10.33203125" bestFit="1" customWidth="1"/>
  </cols>
  <sheetData>
    <row r="1" spans="1:24" ht="15.6" x14ac:dyDescent="0.3">
      <c r="B1" s="348" t="s">
        <v>19</v>
      </c>
      <c r="C1" s="348" t="s">
        <v>20</v>
      </c>
      <c r="D1" s="348" t="s">
        <v>21</v>
      </c>
      <c r="E1" s="348" t="s">
        <v>22</v>
      </c>
      <c r="F1" s="348" t="s">
        <v>23</v>
      </c>
      <c r="G1" s="348" t="s">
        <v>24</v>
      </c>
      <c r="H1" s="348" t="s">
        <v>25</v>
      </c>
      <c r="I1" s="348" t="s">
        <v>26</v>
      </c>
      <c r="J1" s="348" t="s">
        <v>27</v>
      </c>
      <c r="K1" s="348" t="s">
        <v>28</v>
      </c>
      <c r="L1" s="348" t="s">
        <v>29</v>
      </c>
      <c r="M1" s="348" t="s">
        <v>30</v>
      </c>
      <c r="N1" s="348" t="s">
        <v>31</v>
      </c>
      <c r="O1" s="348" t="s">
        <v>32</v>
      </c>
      <c r="P1" s="348" t="s">
        <v>33</v>
      </c>
      <c r="Q1" s="348" t="s">
        <v>34</v>
      </c>
      <c r="R1" s="348" t="s">
        <v>35</v>
      </c>
      <c r="S1" s="348" t="s">
        <v>36</v>
      </c>
      <c r="T1" s="348" t="s">
        <v>37</v>
      </c>
      <c r="U1" s="348" t="s">
        <v>38</v>
      </c>
      <c r="V1" s="348" t="s">
        <v>39</v>
      </c>
      <c r="W1" s="348" t="s">
        <v>40</v>
      </c>
      <c r="X1" s="348" t="s">
        <v>41</v>
      </c>
    </row>
    <row r="2" spans="1:24" ht="14.4" x14ac:dyDescent="0.3">
      <c r="A2" s="133" t="s">
        <v>142</v>
      </c>
      <c r="B2" s="8">
        <f>'Hebdo MF'!B6</f>
        <v>258</v>
      </c>
      <c r="C2" s="8">
        <f>'Hebdo MF'!C6</f>
        <v>282</v>
      </c>
      <c r="D2" s="8">
        <f>'Hebdo MF'!D6</f>
        <v>277</v>
      </c>
      <c r="E2" s="8">
        <f>'Hebdo MF'!E6</f>
        <v>239</v>
      </c>
      <c r="F2" s="8">
        <f>'Hebdo MF'!F6</f>
        <v>224</v>
      </c>
      <c r="G2" s="8">
        <f>'Hebdo MF'!G6</f>
        <v>222</v>
      </c>
      <c r="H2" s="8">
        <f>'Hebdo MF'!H6</f>
        <v>276</v>
      </c>
      <c r="I2" s="8">
        <f>'Hebdo MF'!I6</f>
        <v>273</v>
      </c>
      <c r="J2" s="8">
        <f>'Hebdo MF'!J6</f>
        <v>239</v>
      </c>
      <c r="K2" s="8">
        <f>'Hebdo MF'!K6</f>
        <v>280</v>
      </c>
      <c r="L2" s="8">
        <f>'Hebdo MF'!L6</f>
        <v>309</v>
      </c>
      <c r="M2" s="8">
        <f>'Hebdo MF'!M6</f>
        <v>322</v>
      </c>
      <c r="N2" s="8">
        <f>'Hebdo MF'!N6</f>
        <v>228</v>
      </c>
      <c r="O2" s="8">
        <f>'Hebdo MF'!O6</f>
        <v>171</v>
      </c>
      <c r="P2" s="8">
        <f>'Hebdo MF'!P6</f>
        <v>245</v>
      </c>
      <c r="Q2" s="8">
        <f>'Hebdo MF'!Q6</f>
        <v>230</v>
      </c>
      <c r="R2" s="8">
        <f>'Hebdo MF'!R6</f>
        <v>266</v>
      </c>
      <c r="S2" s="8">
        <f>'Hebdo MF'!S6</f>
        <v>266</v>
      </c>
      <c r="T2" s="8">
        <f>'Hebdo MF'!T6</f>
        <v>415</v>
      </c>
      <c r="U2" s="8">
        <f>'Hebdo MF'!U6</f>
        <v>1254</v>
      </c>
      <c r="V2" s="8">
        <f>'Hebdo MF'!V6</f>
        <v>254</v>
      </c>
      <c r="W2" s="8">
        <f>'Hebdo MF'!W6</f>
        <v>453</v>
      </c>
      <c r="X2" s="8">
        <f>'Hebdo MF'!X6</f>
        <v>331</v>
      </c>
    </row>
    <row r="3" spans="1:24" ht="14.4" x14ac:dyDescent="0.3">
      <c r="A3" s="133" t="s">
        <v>143</v>
      </c>
      <c r="B3" s="8">
        <v>96</v>
      </c>
      <c r="C3" s="8">
        <v>109</v>
      </c>
      <c r="D3" s="8">
        <v>117</v>
      </c>
      <c r="E3" s="8">
        <v>80</v>
      </c>
      <c r="F3" s="8">
        <v>87</v>
      </c>
      <c r="G3" s="8">
        <v>93</v>
      </c>
      <c r="H3" s="8">
        <v>108</v>
      </c>
      <c r="I3" s="8">
        <v>100</v>
      </c>
      <c r="J3" s="8">
        <v>94</v>
      </c>
      <c r="K3" s="8">
        <v>99</v>
      </c>
      <c r="L3" s="8">
        <v>93</v>
      </c>
      <c r="M3" s="8">
        <v>114</v>
      </c>
      <c r="N3" s="8">
        <v>87</v>
      </c>
      <c r="O3" s="8">
        <v>77</v>
      </c>
      <c r="P3" s="8">
        <v>95</v>
      </c>
      <c r="Q3" s="8">
        <v>115</v>
      </c>
      <c r="R3" s="8">
        <v>104</v>
      </c>
      <c r="S3" s="8">
        <v>120</v>
      </c>
      <c r="T3" s="8">
        <v>98</v>
      </c>
      <c r="U3" s="8">
        <v>323</v>
      </c>
      <c r="V3" s="8">
        <v>130</v>
      </c>
      <c r="W3" s="8">
        <v>90</v>
      </c>
      <c r="X3" s="8">
        <v>115</v>
      </c>
    </row>
    <row r="4" spans="1:24" s="114" customFormat="1" ht="14.4" x14ac:dyDescent="0.3">
      <c r="A4" s="135" t="s">
        <v>144</v>
      </c>
      <c r="B4" s="137">
        <f t="shared" ref="B4:C4" si="0">B3/B2</f>
        <v>0.37209302325581395</v>
      </c>
      <c r="C4" s="137">
        <f t="shared" si="0"/>
        <v>0.38652482269503546</v>
      </c>
      <c r="D4" s="137">
        <f t="shared" ref="D4:E4" si="1">D3/D2</f>
        <v>0.42238267148014441</v>
      </c>
      <c r="E4" s="137">
        <f t="shared" si="1"/>
        <v>0.33472803347280333</v>
      </c>
      <c r="F4" s="137">
        <f t="shared" ref="F4:G4" si="2">F3/F2</f>
        <v>0.38839285714285715</v>
      </c>
      <c r="G4" s="137">
        <f t="shared" si="2"/>
        <v>0.41891891891891891</v>
      </c>
      <c r="H4" s="137">
        <f t="shared" ref="H4:K4" si="3">H3/H2</f>
        <v>0.39130434782608697</v>
      </c>
      <c r="I4" s="137">
        <f t="shared" si="3"/>
        <v>0.36630036630036628</v>
      </c>
      <c r="J4" s="137">
        <f t="shared" si="3"/>
        <v>0.39330543933054396</v>
      </c>
      <c r="K4" s="137">
        <f t="shared" si="3"/>
        <v>0.35357142857142859</v>
      </c>
      <c r="L4" s="137">
        <f t="shared" ref="L4:M4" si="4">L3/L2</f>
        <v>0.30097087378640774</v>
      </c>
      <c r="M4" s="137">
        <f t="shared" si="4"/>
        <v>0.35403726708074534</v>
      </c>
      <c r="N4" s="137">
        <f t="shared" ref="N4:O4" si="5">N3/N2</f>
        <v>0.38157894736842107</v>
      </c>
      <c r="O4" s="137">
        <f t="shared" si="5"/>
        <v>0.45029239766081869</v>
      </c>
      <c r="P4" s="137">
        <f t="shared" ref="P4:Q4" si="6">P3/P2</f>
        <v>0.38775510204081631</v>
      </c>
      <c r="Q4" s="137">
        <f t="shared" si="6"/>
        <v>0.5</v>
      </c>
      <c r="R4" s="137">
        <f t="shared" ref="R4:S4" si="7">R3/R2</f>
        <v>0.39097744360902253</v>
      </c>
      <c r="S4" s="137">
        <f t="shared" si="7"/>
        <v>0.45112781954887216</v>
      </c>
      <c r="T4" s="137">
        <f t="shared" ref="T4:U4" si="8">T3/T2</f>
        <v>0.236144578313253</v>
      </c>
      <c r="U4" s="137">
        <f t="shared" si="8"/>
        <v>0.25757575757575757</v>
      </c>
      <c r="V4" s="137">
        <f t="shared" ref="V4:W4" si="9">V3/V2</f>
        <v>0.51181102362204722</v>
      </c>
      <c r="W4" s="137">
        <f t="shared" si="9"/>
        <v>0.19867549668874171</v>
      </c>
      <c r="X4" s="137">
        <f t="shared" ref="X4" si="10">X3/X2</f>
        <v>0.34743202416918428</v>
      </c>
    </row>
    <row r="5" spans="1:24" ht="14.4" x14ac:dyDescent="0.3">
      <c r="A5" s="133" t="s">
        <v>145</v>
      </c>
      <c r="B5" s="8">
        <v>111</v>
      </c>
      <c r="C5" s="8">
        <v>139</v>
      </c>
      <c r="D5" s="8">
        <v>110</v>
      </c>
      <c r="E5" s="8">
        <v>97</v>
      </c>
      <c r="F5" s="8">
        <v>68</v>
      </c>
      <c r="G5" s="8">
        <v>120</v>
      </c>
      <c r="H5" s="8">
        <v>92</v>
      </c>
      <c r="I5" s="8">
        <v>118</v>
      </c>
      <c r="J5" s="8">
        <v>96</v>
      </c>
      <c r="K5" s="8">
        <v>129</v>
      </c>
      <c r="L5" s="8">
        <v>128</v>
      </c>
      <c r="M5" s="8">
        <v>124</v>
      </c>
      <c r="N5" s="8">
        <v>87</v>
      </c>
      <c r="O5" s="8">
        <v>74</v>
      </c>
      <c r="P5" s="8">
        <v>100</v>
      </c>
      <c r="Q5" s="8">
        <v>114</v>
      </c>
      <c r="R5" s="8">
        <v>76</v>
      </c>
      <c r="S5" s="8">
        <v>103</v>
      </c>
      <c r="T5" s="8">
        <v>117</v>
      </c>
      <c r="U5" s="8">
        <v>422</v>
      </c>
      <c r="V5" s="8">
        <v>173</v>
      </c>
      <c r="W5" s="8">
        <v>121</v>
      </c>
      <c r="X5" s="8">
        <v>153</v>
      </c>
    </row>
    <row r="6" spans="1:24" s="114" customFormat="1" ht="14.4" x14ac:dyDescent="0.3">
      <c r="A6" s="135" t="s">
        <v>146</v>
      </c>
      <c r="B6" s="136">
        <f t="shared" ref="B6:C6" si="11">B5/B2</f>
        <v>0.43023255813953487</v>
      </c>
      <c r="C6" s="136">
        <f t="shared" si="11"/>
        <v>0.49290780141843971</v>
      </c>
      <c r="D6" s="136">
        <f t="shared" ref="D6:E6" si="12">D5/D2</f>
        <v>0.3971119133574007</v>
      </c>
      <c r="E6" s="136">
        <f t="shared" si="12"/>
        <v>0.40585774058577406</v>
      </c>
      <c r="F6" s="136">
        <f t="shared" ref="F6:G6" si="13">F5/F2</f>
        <v>0.30357142857142855</v>
      </c>
      <c r="G6" s="136">
        <f t="shared" si="13"/>
        <v>0.54054054054054057</v>
      </c>
      <c r="H6" s="136">
        <f t="shared" ref="H6:K6" si="14">H5/H2</f>
        <v>0.33333333333333331</v>
      </c>
      <c r="I6" s="136">
        <f t="shared" si="14"/>
        <v>0.43223443223443225</v>
      </c>
      <c r="J6" s="136">
        <f t="shared" si="14"/>
        <v>0.40167364016736401</v>
      </c>
      <c r="K6" s="136">
        <f t="shared" si="14"/>
        <v>0.46071428571428569</v>
      </c>
      <c r="L6" s="136">
        <f t="shared" ref="L6:M6" si="15">L5/L2</f>
        <v>0.41423948220064727</v>
      </c>
      <c r="M6" s="136">
        <f t="shared" si="15"/>
        <v>0.38509316770186336</v>
      </c>
      <c r="N6" s="136">
        <f t="shared" ref="N6:O6" si="16">N5/N2</f>
        <v>0.38157894736842107</v>
      </c>
      <c r="O6" s="136">
        <f t="shared" si="16"/>
        <v>0.43274853801169588</v>
      </c>
      <c r="P6" s="136">
        <f t="shared" ref="P6:Q6" si="17">P5/P2</f>
        <v>0.40816326530612246</v>
      </c>
      <c r="Q6" s="136">
        <f t="shared" si="17"/>
        <v>0.4956521739130435</v>
      </c>
      <c r="R6" s="136">
        <f t="shared" ref="R6:S6" si="18">R5/R2</f>
        <v>0.2857142857142857</v>
      </c>
      <c r="S6" s="136">
        <f t="shared" si="18"/>
        <v>0.38721804511278196</v>
      </c>
      <c r="T6" s="136">
        <f t="shared" ref="T6:U6" si="19">T5/T2</f>
        <v>0.28192771084337348</v>
      </c>
      <c r="U6" s="136">
        <f t="shared" si="19"/>
        <v>0.33652312599681022</v>
      </c>
      <c r="V6" s="136">
        <f t="shared" ref="V6:W6" si="20">V5/V2</f>
        <v>0.68110236220472442</v>
      </c>
      <c r="W6" s="136">
        <f t="shared" si="20"/>
        <v>0.2671081677704194</v>
      </c>
      <c r="X6" s="136">
        <f t="shared" ref="X6" si="21">X5/X2</f>
        <v>0.46223564954682778</v>
      </c>
    </row>
    <row r="7" spans="1:24" ht="14.4" x14ac:dyDescent="0.3">
      <c r="A7" s="133" t="s">
        <v>147</v>
      </c>
      <c r="B7" s="127">
        <f>'Hebdo MF'!B14</f>
        <v>15974.34</v>
      </c>
      <c r="C7" s="127">
        <f>'Hebdo MF'!C14</f>
        <v>17294.169999999998</v>
      </c>
      <c r="D7" s="127">
        <f>'Hebdo MF'!D14</f>
        <v>16927.22</v>
      </c>
      <c r="E7" s="127">
        <f>'Hebdo MF'!E14</f>
        <v>14383.820000000002</v>
      </c>
      <c r="F7" s="127">
        <f>'Hebdo MF'!F14</f>
        <v>13355.460000000001</v>
      </c>
      <c r="G7" s="127">
        <f>'Hebdo MF'!G14</f>
        <v>12512.160000000002</v>
      </c>
      <c r="H7" s="127">
        <f>'Hebdo MF'!H14</f>
        <v>16534.07</v>
      </c>
      <c r="I7" s="127">
        <f>'Hebdo MF'!I14</f>
        <v>16300.72</v>
      </c>
      <c r="J7" s="127">
        <f>'Hebdo MF'!J14</f>
        <v>14825.869999999999</v>
      </c>
      <c r="K7" s="127">
        <f>'Hebdo MF'!K14</f>
        <v>17681.18</v>
      </c>
      <c r="L7" s="127">
        <f>'Hebdo MF'!L14</f>
        <v>19922.370000000003</v>
      </c>
      <c r="M7" s="127">
        <f>'Hebdo MF'!M14</f>
        <v>20933.48</v>
      </c>
      <c r="N7" s="127">
        <f>'Hebdo MF'!N14</f>
        <v>14928.839999999998</v>
      </c>
      <c r="O7" s="127">
        <f>'Hebdo MF'!O14</f>
        <v>10115.02</v>
      </c>
      <c r="P7" s="127">
        <f>'Hebdo MF'!P14</f>
        <v>14795.789999999999</v>
      </c>
      <c r="Q7" s="127">
        <f>'Hebdo MF'!Q14</f>
        <v>14477.080000000002</v>
      </c>
      <c r="R7" s="127">
        <f>'Hebdo MF'!R14</f>
        <v>15624.84</v>
      </c>
      <c r="S7" s="127">
        <f>'Hebdo MF'!S14</f>
        <v>17299.66</v>
      </c>
      <c r="T7" s="127">
        <f>'Hebdo MF'!T14</f>
        <v>27144.25</v>
      </c>
      <c r="U7" s="127">
        <f>'Hebdo MF'!U14</f>
        <v>80097.350000000006</v>
      </c>
      <c r="V7" s="127">
        <f>'Hebdo MF'!V14</f>
        <v>15144.039999999999</v>
      </c>
      <c r="W7" s="127">
        <f>'Hebdo MF'!W14</f>
        <v>26896.539999999997</v>
      </c>
      <c r="X7" s="127">
        <f>'Hebdo MF'!X14</f>
        <v>19579.47</v>
      </c>
    </row>
    <row r="8" spans="1:24" ht="14.4" x14ac:dyDescent="0.3">
      <c r="A8" s="133" t="s">
        <v>148</v>
      </c>
      <c r="B8" s="127">
        <v>598.07000000000005</v>
      </c>
      <c r="C8" s="127">
        <v>525.82000000000005</v>
      </c>
      <c r="D8" s="127">
        <v>917.42</v>
      </c>
      <c r="E8" s="127">
        <v>585.44000000000005</v>
      </c>
      <c r="F8" s="127">
        <v>204.35</v>
      </c>
      <c r="G8" s="127">
        <v>797.16</v>
      </c>
      <c r="H8" s="127">
        <v>349.03</v>
      </c>
      <c r="I8" s="127">
        <v>294.04000000000002</v>
      </c>
      <c r="J8" s="127">
        <v>732.15</v>
      </c>
      <c r="K8" s="127">
        <v>1497.63</v>
      </c>
      <c r="L8" s="127">
        <v>458.64</v>
      </c>
      <c r="M8" s="127">
        <v>430.92</v>
      </c>
      <c r="N8" s="127">
        <v>541.14</v>
      </c>
      <c r="O8" s="127">
        <v>585.1</v>
      </c>
      <c r="P8" s="127">
        <v>934.34</v>
      </c>
      <c r="Q8" s="127">
        <v>418.72</v>
      </c>
      <c r="R8" s="127">
        <v>199.47</v>
      </c>
      <c r="S8" s="127">
        <v>263.95</v>
      </c>
      <c r="T8" s="127">
        <v>823.48</v>
      </c>
      <c r="U8" s="127">
        <v>2675</v>
      </c>
      <c r="V8" s="127">
        <v>2606.29</v>
      </c>
      <c r="W8" s="127">
        <v>119.68</v>
      </c>
      <c r="X8" s="127">
        <v>792.35</v>
      </c>
    </row>
    <row r="9" spans="1:24" s="114" customFormat="1" ht="14.4" x14ac:dyDescent="0.3">
      <c r="A9" s="135" t="s">
        <v>149</v>
      </c>
      <c r="B9" s="138">
        <f t="shared" ref="B9:C9" si="22">B8/B7</f>
        <v>3.7439418467367043E-2</v>
      </c>
      <c r="C9" s="138">
        <f t="shared" si="22"/>
        <v>3.0404465782399508E-2</v>
      </c>
      <c r="D9" s="138">
        <f t="shared" ref="D9:E9" si="23">D8/D7</f>
        <v>5.4197913183617857E-2</v>
      </c>
      <c r="E9" s="138">
        <f t="shared" si="23"/>
        <v>4.0701287974960754E-2</v>
      </c>
      <c r="F9" s="138">
        <f t="shared" ref="F9:G9" si="24">F8/F7</f>
        <v>1.5300858225774327E-2</v>
      </c>
      <c r="G9" s="138">
        <f t="shared" si="24"/>
        <v>6.3710822112249196E-2</v>
      </c>
      <c r="H9" s="138">
        <f t="shared" ref="H9:K9" si="25">H8/H7</f>
        <v>2.110974490854339E-2</v>
      </c>
      <c r="I9" s="138">
        <f t="shared" si="25"/>
        <v>1.8038467012500062E-2</v>
      </c>
      <c r="J9" s="138">
        <f t="shared" si="25"/>
        <v>4.9383273966384436E-2</v>
      </c>
      <c r="K9" s="138">
        <f t="shared" si="25"/>
        <v>8.47019260026763E-2</v>
      </c>
      <c r="L9" s="138">
        <f t="shared" ref="L9:M9" si="26">L8/L7</f>
        <v>2.3021357398743218E-2</v>
      </c>
      <c r="M9" s="138">
        <f t="shared" si="26"/>
        <v>2.0585206090912741E-2</v>
      </c>
      <c r="N9" s="138">
        <f t="shared" ref="N9:O9" si="27">N8/N7</f>
        <v>3.6247960323775995E-2</v>
      </c>
      <c r="O9" s="138">
        <f t="shared" si="27"/>
        <v>5.7844670598772914E-2</v>
      </c>
      <c r="P9" s="138">
        <f t="shared" ref="P9:Q9" si="28">P8/P7</f>
        <v>6.3149044424123349E-2</v>
      </c>
      <c r="Q9" s="138">
        <f t="shared" si="28"/>
        <v>2.8922959602350747E-2</v>
      </c>
      <c r="R9" s="138">
        <f t="shared" ref="R9:S9" si="29">R8/R7</f>
        <v>1.2766210725997835E-2</v>
      </c>
      <c r="S9" s="138">
        <f t="shared" si="29"/>
        <v>1.5257525292404589E-2</v>
      </c>
      <c r="T9" s="138">
        <f t="shared" ref="T9:U9" si="30">T8/T7</f>
        <v>3.0337180065759785E-2</v>
      </c>
      <c r="U9" s="138">
        <f t="shared" si="30"/>
        <v>3.3396860195749292E-2</v>
      </c>
      <c r="V9" s="138">
        <f t="shared" ref="V9:W9" si="31">V8/V7</f>
        <v>0.17210004727932574</v>
      </c>
      <c r="W9" s="138">
        <f t="shared" si="31"/>
        <v>4.4496429652289855E-3</v>
      </c>
      <c r="X9" s="138">
        <f t="shared" ref="X9" si="32">X8/X7</f>
        <v>4.0468409001877988E-2</v>
      </c>
    </row>
    <row r="10" spans="1:24" ht="14.4" x14ac:dyDescent="0.3">
      <c r="A10" s="133" t="s">
        <v>150</v>
      </c>
      <c r="B10" s="8">
        <v>35</v>
      </c>
      <c r="C10" s="8">
        <v>42</v>
      </c>
      <c r="D10" s="8">
        <v>37</v>
      </c>
      <c r="E10" s="8">
        <v>34</v>
      </c>
      <c r="F10" s="8">
        <v>49</v>
      </c>
      <c r="G10" s="8">
        <v>22</v>
      </c>
      <c r="H10" s="8">
        <v>36</v>
      </c>
      <c r="I10" s="8">
        <v>33</v>
      </c>
      <c r="J10" s="8">
        <v>13</v>
      </c>
      <c r="K10" s="8">
        <v>28</v>
      </c>
      <c r="L10" s="8">
        <v>48</v>
      </c>
      <c r="M10" s="8">
        <v>49</v>
      </c>
      <c r="N10" s="8">
        <v>44</v>
      </c>
      <c r="O10" s="8">
        <v>38</v>
      </c>
      <c r="P10" s="8">
        <v>40</v>
      </c>
      <c r="Q10" s="8">
        <v>23</v>
      </c>
      <c r="R10" s="8">
        <v>44</v>
      </c>
      <c r="S10" s="8">
        <v>45</v>
      </c>
      <c r="T10" s="8">
        <v>35</v>
      </c>
      <c r="U10" s="8">
        <v>189</v>
      </c>
      <c r="V10" s="8">
        <v>41</v>
      </c>
      <c r="W10" s="8">
        <v>20</v>
      </c>
      <c r="X10" s="8">
        <v>41</v>
      </c>
    </row>
    <row r="11" spans="1:24" s="114" customFormat="1" ht="14.4" x14ac:dyDescent="0.3">
      <c r="A11" s="135" t="s">
        <v>151</v>
      </c>
      <c r="B11" s="137">
        <f t="shared" ref="B11:C11" si="33">B10/B2</f>
        <v>0.13565891472868216</v>
      </c>
      <c r="C11" s="137">
        <f t="shared" si="33"/>
        <v>0.14893617021276595</v>
      </c>
      <c r="D11" s="137">
        <f t="shared" ref="D11:E11" si="34">D10/D2</f>
        <v>0.13357400722021662</v>
      </c>
      <c r="E11" s="137">
        <f t="shared" si="34"/>
        <v>0.14225941422594143</v>
      </c>
      <c r="F11" s="137">
        <f t="shared" ref="F11:G11" si="35">F10/F2</f>
        <v>0.21875</v>
      </c>
      <c r="G11" s="137">
        <f t="shared" si="35"/>
        <v>9.90990990990991E-2</v>
      </c>
      <c r="H11" s="137">
        <f t="shared" ref="H11:K11" si="36">H10/H2</f>
        <v>0.13043478260869565</v>
      </c>
      <c r="I11" s="137">
        <f t="shared" si="36"/>
        <v>0.12087912087912088</v>
      </c>
      <c r="J11" s="137">
        <f t="shared" si="36"/>
        <v>5.4393305439330547E-2</v>
      </c>
      <c r="K11" s="137">
        <f t="shared" si="36"/>
        <v>0.1</v>
      </c>
      <c r="L11" s="137">
        <f t="shared" ref="L11:M11" si="37">L10/L2</f>
        <v>0.1553398058252427</v>
      </c>
      <c r="M11" s="137">
        <f t="shared" si="37"/>
        <v>0.15217391304347827</v>
      </c>
      <c r="N11" s="137">
        <f t="shared" ref="N11:O11" si="38">N10/N2</f>
        <v>0.19298245614035087</v>
      </c>
      <c r="O11" s="137">
        <f t="shared" si="38"/>
        <v>0.22222222222222221</v>
      </c>
      <c r="P11" s="137">
        <f t="shared" ref="P11:Q11" si="39">P10/P2</f>
        <v>0.16326530612244897</v>
      </c>
      <c r="Q11" s="137">
        <f t="shared" si="39"/>
        <v>0.1</v>
      </c>
      <c r="R11" s="137">
        <f t="shared" ref="R11:S11" si="40">R10/R2</f>
        <v>0.16541353383458646</v>
      </c>
      <c r="S11" s="137">
        <f t="shared" si="40"/>
        <v>0.16917293233082706</v>
      </c>
      <c r="T11" s="137">
        <f t="shared" ref="T11:U11" si="41">T10/T2</f>
        <v>8.4337349397590355E-2</v>
      </c>
      <c r="U11" s="137">
        <f t="shared" si="41"/>
        <v>0.15071770334928231</v>
      </c>
      <c r="V11" s="137">
        <f t="shared" ref="V11:W11" si="42">V10/V2</f>
        <v>0.16141732283464566</v>
      </c>
      <c r="W11" s="137">
        <f t="shared" si="42"/>
        <v>4.4150110375275942E-2</v>
      </c>
      <c r="X11" s="137">
        <f t="shared" ref="X11" si="43">X10/X2</f>
        <v>0.12386706948640483</v>
      </c>
    </row>
    <row r="12" spans="1:24" ht="14.4" x14ac:dyDescent="0.3">
      <c r="A12" s="133" t="s">
        <v>152</v>
      </c>
      <c r="B12" s="8">
        <v>0</v>
      </c>
      <c r="C12" s="8">
        <v>0</v>
      </c>
      <c r="D12" s="8">
        <v>0</v>
      </c>
      <c r="E12" s="8">
        <v>0</v>
      </c>
      <c r="F12" s="8">
        <v>0</v>
      </c>
      <c r="G12" s="8">
        <v>0</v>
      </c>
      <c r="H12" s="8">
        <v>0</v>
      </c>
      <c r="I12" s="8">
        <v>0</v>
      </c>
      <c r="J12" s="8">
        <v>0</v>
      </c>
      <c r="K12" s="8">
        <v>0</v>
      </c>
      <c r="L12" s="8">
        <v>0</v>
      </c>
      <c r="M12" s="8">
        <v>0</v>
      </c>
      <c r="N12" s="8">
        <v>0</v>
      </c>
      <c r="O12" s="8">
        <v>0</v>
      </c>
      <c r="P12" s="8"/>
      <c r="Q12" s="8"/>
      <c r="R12" s="8"/>
      <c r="S12" s="8"/>
      <c r="T12" s="8"/>
      <c r="U12" s="8"/>
      <c r="V12" s="8"/>
      <c r="W12" s="8"/>
      <c r="X12" s="8">
        <v>0</v>
      </c>
    </row>
    <row r="13" spans="1:24" s="114" customFormat="1" ht="14.4" x14ac:dyDescent="0.3">
      <c r="A13" s="135" t="s">
        <v>153</v>
      </c>
      <c r="B13" s="137">
        <f t="shared" ref="B13:C13" si="44">B12/B2</f>
        <v>0</v>
      </c>
      <c r="C13" s="137">
        <f t="shared" si="44"/>
        <v>0</v>
      </c>
      <c r="D13" s="137">
        <f t="shared" ref="D13:E13" si="45">D12/D2</f>
        <v>0</v>
      </c>
      <c r="E13" s="137">
        <f t="shared" si="45"/>
        <v>0</v>
      </c>
      <c r="F13" s="137">
        <f t="shared" ref="F13:G13" si="46">F12/F2</f>
        <v>0</v>
      </c>
      <c r="G13" s="137">
        <f t="shared" si="46"/>
        <v>0</v>
      </c>
      <c r="H13" s="137">
        <f t="shared" ref="H13:K13" si="47">H12/H2</f>
        <v>0</v>
      </c>
      <c r="I13" s="137">
        <f t="shared" si="47"/>
        <v>0</v>
      </c>
      <c r="J13" s="137">
        <f t="shared" si="47"/>
        <v>0</v>
      </c>
      <c r="K13" s="137">
        <f t="shared" si="47"/>
        <v>0</v>
      </c>
      <c r="L13" s="137">
        <f t="shared" ref="L13:M13" si="48">L12/L2</f>
        <v>0</v>
      </c>
      <c r="M13" s="137">
        <f t="shared" si="48"/>
        <v>0</v>
      </c>
      <c r="N13" s="137">
        <f t="shared" ref="N13:O13" si="49">N12/N2</f>
        <v>0</v>
      </c>
      <c r="O13" s="137">
        <f t="shared" si="49"/>
        <v>0</v>
      </c>
      <c r="P13" s="137">
        <f t="shared" ref="P13:Q13" si="50">P12/P2</f>
        <v>0</v>
      </c>
      <c r="Q13" s="137">
        <f t="shared" si="50"/>
        <v>0</v>
      </c>
      <c r="R13" s="137">
        <f t="shared" ref="R13:S13" si="51">R12/R2</f>
        <v>0</v>
      </c>
      <c r="S13" s="137">
        <f t="shared" si="51"/>
        <v>0</v>
      </c>
      <c r="T13" s="137">
        <f t="shared" ref="T13:U13" si="52">T12/T2</f>
        <v>0</v>
      </c>
      <c r="U13" s="137">
        <f t="shared" si="52"/>
        <v>0</v>
      </c>
      <c r="V13" s="137">
        <f t="shared" ref="V13:W13" si="53">V12/V2</f>
        <v>0</v>
      </c>
      <c r="W13" s="137">
        <f t="shared" si="53"/>
        <v>0</v>
      </c>
      <c r="X13" s="137">
        <f t="shared" ref="X13" si="54">X12/X2</f>
        <v>0</v>
      </c>
    </row>
    <row r="14" spans="1:24" ht="14.4" x14ac:dyDescent="0.3">
      <c r="A14" s="133" t="s">
        <v>154</v>
      </c>
      <c r="B14" s="127">
        <v>60</v>
      </c>
      <c r="C14" s="127">
        <v>174.78</v>
      </c>
      <c r="D14" s="127">
        <v>419.45</v>
      </c>
      <c r="E14" s="127">
        <v>154.68</v>
      </c>
      <c r="F14" s="127">
        <v>593.94000000000005</v>
      </c>
      <c r="G14" s="127">
        <v>0</v>
      </c>
      <c r="H14" s="127">
        <v>20</v>
      </c>
      <c r="I14" s="127">
        <v>264.56</v>
      </c>
      <c r="J14" s="127">
        <v>509.22</v>
      </c>
      <c r="K14" s="127">
        <v>149.69</v>
      </c>
      <c r="L14" s="127">
        <v>59.89</v>
      </c>
      <c r="M14" s="127">
        <v>0</v>
      </c>
      <c r="N14" s="127">
        <v>169.78</v>
      </c>
      <c r="O14" s="127"/>
      <c r="P14" s="127"/>
      <c r="Q14" s="127">
        <v>577.34</v>
      </c>
      <c r="R14" s="127">
        <v>578.34</v>
      </c>
      <c r="S14" s="127">
        <v>164.77</v>
      </c>
      <c r="T14" s="127">
        <v>165.77</v>
      </c>
      <c r="U14" s="127"/>
      <c r="V14" s="127"/>
      <c r="W14" s="127"/>
      <c r="X14" s="127">
        <v>589.24</v>
      </c>
    </row>
    <row r="15" spans="1:24" s="114" customFormat="1" ht="14.4" x14ac:dyDescent="0.3">
      <c r="A15" s="135" t="s">
        <v>155</v>
      </c>
      <c r="B15" s="138">
        <f t="shared" ref="B15:G15" si="55">B14/B7</f>
        <v>3.7560237230458348E-3</v>
      </c>
      <c r="C15" s="138">
        <f t="shared" si="55"/>
        <v>1.0106295936723186E-2</v>
      </c>
      <c r="D15" s="138">
        <f t="shared" si="55"/>
        <v>2.4779615317813555E-2</v>
      </c>
      <c r="E15" s="138">
        <f t="shared" si="55"/>
        <v>1.0753749699314924E-2</v>
      </c>
      <c r="F15" s="138">
        <f t="shared" si="55"/>
        <v>4.4471699215152455E-2</v>
      </c>
      <c r="G15" s="138">
        <f t="shared" si="55"/>
        <v>0</v>
      </c>
      <c r="H15" s="138">
        <f t="shared" ref="H15:K15" si="56">H14/H7</f>
        <v>1.2096235228228744E-3</v>
      </c>
      <c r="I15" s="138">
        <f t="shared" si="56"/>
        <v>1.622995794050815E-2</v>
      </c>
      <c r="J15" s="138">
        <f t="shared" si="56"/>
        <v>3.43467196191522E-2</v>
      </c>
      <c r="K15" s="138">
        <f t="shared" si="56"/>
        <v>8.4660639165485552E-3</v>
      </c>
      <c r="L15" s="138">
        <f t="shared" ref="L15:M15" si="57">L14/L7</f>
        <v>3.0061684428107694E-3</v>
      </c>
      <c r="M15" s="138">
        <f t="shared" si="57"/>
        <v>0</v>
      </c>
      <c r="N15" s="138">
        <f t="shared" ref="N15:O15" si="58">N14/N7</f>
        <v>1.1372618368205434E-2</v>
      </c>
      <c r="O15" s="138">
        <f t="shared" si="58"/>
        <v>0</v>
      </c>
      <c r="P15" s="138">
        <f t="shared" ref="P15:Q15" si="59">P14/P7</f>
        <v>0</v>
      </c>
      <c r="Q15" s="138">
        <f t="shared" si="59"/>
        <v>3.9879588977887806E-2</v>
      </c>
      <c r="R15" s="138">
        <f t="shared" ref="R15:S15" si="60">R14/R7</f>
        <v>3.7014139024783614E-2</v>
      </c>
      <c r="S15" s="138">
        <f t="shared" si="60"/>
        <v>9.5244646426577168E-3</v>
      </c>
      <c r="T15" s="138">
        <f t="shared" ref="T15:U15" si="61">T14/T7</f>
        <v>6.1070024038240144E-3</v>
      </c>
      <c r="U15" s="138">
        <f t="shared" si="61"/>
        <v>0</v>
      </c>
      <c r="V15" s="138">
        <f t="shared" ref="V15:W15" si="62">V14/V7</f>
        <v>0</v>
      </c>
      <c r="W15" s="138">
        <f t="shared" si="62"/>
        <v>0</v>
      </c>
      <c r="X15" s="138">
        <f t="shared" ref="X15" si="63">X14/X7</f>
        <v>3.0094788061168151E-2</v>
      </c>
    </row>
  </sheetData>
  <phoneticPr fontId="31" type="noConversion"/>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C346EB468E12504CB50E38E64DEC42F4" ma:contentTypeVersion="14" ma:contentTypeDescription="Crée un document." ma:contentTypeScope="" ma:versionID="da3a1fe1eb98dcae6c0272b32f84d013">
  <xsd:schema xmlns:xsd="http://www.w3.org/2001/XMLSchema" xmlns:xs="http://www.w3.org/2001/XMLSchema" xmlns:p="http://schemas.microsoft.com/office/2006/metadata/properties" xmlns:ns2="2ed2f9e8-9e48-4efc-98ec-92019927bf3a" xmlns:ns3="e7bed1e9-e5c7-4c86-981c-b3dbe7734851" targetNamespace="http://schemas.microsoft.com/office/2006/metadata/properties" ma:root="true" ma:fieldsID="4eb71332adcab6b2325c73c8b7e67902" ns2:_="" ns3:_="">
    <xsd:import namespace="2ed2f9e8-9e48-4efc-98ec-92019927bf3a"/>
    <xsd:import namespace="e7bed1e9-e5c7-4c86-981c-b3dbe7734851"/>
    <xsd:element name="properties">
      <xsd:complexType>
        <xsd:sequence>
          <xsd:element name="documentManagement">
            <xsd:complexType>
              <xsd:all>
                <xsd:element ref="ns2:MediaServiceMetadata" minOccurs="0"/>
                <xsd:element ref="ns2:MediaServiceFastMetadata" minOccurs="0"/>
                <xsd:element ref="ns2:MediaServiceObjectDetectorVersions" minOccurs="0"/>
                <xsd:element ref="ns2:MediaServiceSearchProperties" minOccurs="0"/>
                <xsd:element ref="ns3:SharedWithUsers" minOccurs="0"/>
                <xsd:element ref="ns3:SharedWithDetails" minOccurs="0"/>
                <xsd:element ref="ns2:MediaServiceDateTaken" minOccurs="0"/>
                <xsd:element ref="ns2:MediaServiceGenerationTime" minOccurs="0"/>
                <xsd:element ref="ns2:MediaServiceEventHashCode" minOccurs="0"/>
                <xsd:element ref="ns2:MediaLengthInSeconds" minOccurs="0"/>
                <xsd:element ref="ns2:lcf76f155ced4ddcb4097134ff3c332f" minOccurs="0"/>
                <xsd:element ref="ns3:TaxCatchAll" minOccurs="0"/>
                <xsd:element ref="ns2: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2ed2f9e8-9e48-4efc-98ec-92019927bf3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ObjectDetectorVersions" ma:index="10" nillable="true" ma:displayName="MediaServiceObjectDetectorVersions" ma:hidden="true" ma:indexed="true" ma:internalName="MediaServiceObjectDetectorVersions" ma:readOnly="true">
      <xsd:simpleType>
        <xsd:restriction base="dms:Text"/>
      </xsd:simpleType>
    </xsd:element>
    <xsd:element name="MediaServiceSearchProperties" ma:index="11" nillable="true" ma:displayName="MediaServiceSearchProperties" ma:hidden="true" ma:internalName="MediaServiceSearchProperties" ma:readOnly="true">
      <xsd:simpleType>
        <xsd:restriction base="dms:Note"/>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LengthInSeconds" ma:index="17" nillable="true" ma:displayName="MediaLengthInSeconds" ma:hidden="true" ma:internalName="MediaLengthInSeconds" ma:readOnly="true">
      <xsd:simpleType>
        <xsd:restriction base="dms:Unknown"/>
      </xsd:simpleType>
    </xsd:element>
    <xsd:element name="lcf76f155ced4ddcb4097134ff3c332f" ma:index="19" nillable="true" ma:taxonomy="true" ma:internalName="lcf76f155ced4ddcb4097134ff3c332f" ma:taxonomyFieldName="MediaServiceImageTags" ma:displayName="Balises d’images" ma:readOnly="false" ma:fieldId="{5cf76f15-5ced-4ddc-b409-7134ff3c332f}" ma:taxonomyMulti="true" ma:sspId="e289e9a6-d3c6-4156-968e-d57c530c8f73" ma:termSetId="09814cd3-568e-fe90-9814-8d621ff8fb84" ma:anchorId="fba54fb3-c3e1-fe81-a776-ca4b69148c4d" ma:open="true" ma:isKeyword="false">
      <xsd:complexType>
        <xsd:sequence>
          <xsd:element ref="pc:Terms" minOccurs="0" maxOccurs="1"/>
        </xsd:sequence>
      </xsd:complexType>
    </xsd:element>
    <xsd:element name="MediaServiceOCR" ma:index="21"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e7bed1e9-e5c7-4c86-981c-b3dbe7734851" elementFormDefault="qualified">
    <xsd:import namespace="http://schemas.microsoft.com/office/2006/documentManagement/types"/>
    <xsd:import namespace="http://schemas.microsoft.com/office/infopath/2007/PartnerControls"/>
    <xsd:element name="SharedWithUsers" ma:index="12" nillable="true" ma:displayName="Partagé avec"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Partagé avec détails" ma:internalName="SharedWithDetails" ma:readOnly="true">
      <xsd:simpleType>
        <xsd:restriction base="dms:Note">
          <xsd:maxLength value="255"/>
        </xsd:restriction>
      </xsd:simpleType>
    </xsd:element>
    <xsd:element name="TaxCatchAll" ma:index="20" nillable="true" ma:displayName="Taxonomy Catch All Column" ma:hidden="true" ma:list="{f097c83b-0dc4-4b62-8716-20336d08b467}" ma:internalName="TaxCatchAll" ma:showField="CatchAllData" ma:web="e7bed1e9-e5c7-4c86-981c-b3dbe7734851">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xsd:element ref="dc:title" minOccurs="0" maxOccurs="1" ma:index="4" ma:displayName="Titr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2ed2f9e8-9e48-4efc-98ec-92019927bf3a">
      <Terms xmlns="http://schemas.microsoft.com/office/infopath/2007/PartnerControls"/>
    </lcf76f155ced4ddcb4097134ff3c332f>
    <TaxCatchAll xmlns="e7bed1e9-e5c7-4c86-981c-b3dbe7734851" xsi:nil="true"/>
  </documentManagement>
</p:properties>
</file>

<file path=customXml/itemProps1.xml><?xml version="1.0" encoding="utf-8"?>
<ds:datastoreItem xmlns:ds="http://schemas.openxmlformats.org/officeDocument/2006/customXml" ds:itemID="{BB2F8113-2E32-4300-8E8F-DDEE3D16B241}">
  <ds:schemaRefs>
    <ds:schemaRef ds:uri="http://schemas.microsoft.com/sharepoint/v3/contenttype/forms"/>
  </ds:schemaRefs>
</ds:datastoreItem>
</file>

<file path=customXml/itemProps2.xml><?xml version="1.0" encoding="utf-8"?>
<ds:datastoreItem xmlns:ds="http://schemas.openxmlformats.org/officeDocument/2006/customXml" ds:itemID="{9BDCCFBA-DF4B-49F8-BBB6-79F3A289D52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2ed2f9e8-9e48-4efc-98ec-92019927bf3a"/>
    <ds:schemaRef ds:uri="e7bed1e9-e5c7-4c86-981c-b3dbe7734851"/>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E88F91D0-FA9C-4B09-8D17-F68AC1CB3FC1}">
  <ds:schemaRefs>
    <ds:schemaRef ds:uri="2ed2f9e8-9e48-4efc-98ec-92019927bf3a"/>
    <ds:schemaRef ds:uri="http://schemas.microsoft.com/office/infopath/2007/PartnerControls"/>
    <ds:schemaRef ds:uri="http://purl.org/dc/dcmitype/"/>
    <ds:schemaRef ds:uri="http://schemas.openxmlformats.org/package/2006/metadata/core-properties"/>
    <ds:schemaRef ds:uri="http://schemas.microsoft.com/office/2006/metadata/properties"/>
    <ds:schemaRef ds:uri="e7bed1e9-e5c7-4c86-981c-b3dbe7734851"/>
    <ds:schemaRef ds:uri="http://schemas.microsoft.com/office/2006/documentManagement/types"/>
    <ds:schemaRef ds:uri="http://purl.org/dc/elements/1.1/"/>
    <ds:schemaRef ds:uri="http://purl.org/dc/term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15</vt:i4>
      </vt:variant>
    </vt:vector>
  </HeadingPairs>
  <TitlesOfParts>
    <vt:vector size="15" baseType="lpstr">
      <vt:lpstr>ANR QUOTIDIEN</vt:lpstr>
      <vt:lpstr>Hebdo Anr</vt:lpstr>
      <vt:lpstr>Mensuel Anr</vt:lpstr>
      <vt:lpstr>MF QUOTIDIEN</vt:lpstr>
      <vt:lpstr>Hebdo MF</vt:lpstr>
      <vt:lpstr>Mensuel MF </vt:lpstr>
      <vt:lpstr>Global</vt:lpstr>
      <vt:lpstr>Deuil</vt:lpstr>
      <vt:lpstr>SAV MF</vt:lpstr>
      <vt:lpstr>SAV ANR</vt:lpstr>
      <vt:lpstr>Newsletter</vt:lpstr>
      <vt:lpstr>SEO</vt:lpstr>
      <vt:lpstr>Comparatif ALMA </vt:lpstr>
      <vt:lpstr>Suivi tx d'acceptation</vt:lpstr>
      <vt:lpstr>Taux d'acceptation magasin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Christophe DOSSA</dc:creator>
  <cp:keywords/>
  <dc:description/>
  <cp:lastModifiedBy>Christophe DOSSA</cp:lastModifiedBy>
  <cp:revision/>
  <dcterms:created xsi:type="dcterms:W3CDTF">2023-10-07T03:55:10Z</dcterms:created>
  <dcterms:modified xsi:type="dcterms:W3CDTF">2025-05-14T09:12:59Z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0x010100C346EB468E12504CB50E38E64DEC42F4</vt:lpwstr>
  </property>
  <property fmtid="{D5CDD505-2E9C-101B-9397-08002B2CF9AE}" pid="3" name="MediaServiceImageTags">
    <vt:lpwstr/>
  </property>
</Properties>
</file>